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metrodebogotagovco-my.sharepoint.com/personal/hector_lopez_metrodebogota_gov_co/Documents/Documentos/Act_2022/01_Ene/130_15_INF/130_15_5_InfGestión/PAA_2022/Ajustado/"/>
    </mc:Choice>
  </mc:AlternateContent>
  <xr:revisionPtr revIDLastSave="643" documentId="13_ncr:1_{C4A83D17-105C-41AD-A9B3-56356980D98B}" xr6:coauthVersionLast="47" xr6:coauthVersionMax="47" xr10:uidLastSave="{13DDCF27-9DA7-4603-AF94-F54218681E4F}"/>
  <bookViews>
    <workbookView xWindow="-120" yWindow="-120" windowWidth="29040" windowHeight="15840" xr2:uid="{00000000-000D-0000-FFFF-FFFF00000000}"/>
  </bookViews>
  <sheets>
    <sheet name="PAA OCI" sheetId="1" r:id="rId1"/>
    <sheet name="PROGRAMA DE ASEGURAMIENTO" sheetId="3" r:id="rId2"/>
  </sheets>
  <definedNames>
    <definedName name="_xlnm._FilterDatabase" localSheetId="0" hidden="1">'PAA OCI'!$A$9:$AI$80</definedName>
    <definedName name="_xlnm._FilterDatabase" localSheetId="1" hidden="1">'PROGRAMA DE ASEGURAMIENTO'!$A$9:$AH$32</definedName>
    <definedName name="_xlnm.Print_Area" localSheetId="0">'PAA OCI'!$A$8:$AG$91</definedName>
    <definedName name="_xlnm.Print_Area" localSheetId="1">'PROGRAMA DE ASEGURAMIENTO'!$A$8:$AF$34</definedName>
    <definedName name="_xlnm.Print_Titles" localSheetId="0">'PAA OCI'!$8:$9</definedName>
    <definedName name="_xlnm.Print_Titles" localSheetId="1">'PROGRAMA DE ASEGURAMIENTO'!$8:$9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84" i="1" l="1"/>
  <c r="V84" i="1"/>
  <c r="W84" i="1"/>
  <c r="X84" i="1"/>
  <c r="Y84" i="1"/>
  <c r="Z84" i="1"/>
  <c r="AA84" i="1"/>
  <c r="AB84" i="1"/>
  <c r="AC84" i="1"/>
  <c r="AD84" i="1"/>
  <c r="AE84" i="1"/>
  <c r="T84" i="1"/>
  <c r="H84" i="1"/>
  <c r="I84" i="1"/>
  <c r="J84" i="1"/>
  <c r="K84" i="1"/>
  <c r="L84" i="1"/>
  <c r="M84" i="1"/>
  <c r="N84" i="1"/>
  <c r="O84" i="1"/>
  <c r="P84" i="1"/>
  <c r="Q84" i="1"/>
  <c r="R84" i="1"/>
  <c r="S84" i="1"/>
  <c r="G84" i="1"/>
  <c r="AF57" i="1" l="1"/>
  <c r="AG57" i="1" s="1"/>
  <c r="S57" i="1"/>
  <c r="G30" i="3"/>
  <c r="H30" i="3"/>
  <c r="I30" i="3"/>
  <c r="J30" i="3"/>
  <c r="K30" i="3"/>
  <c r="L30" i="3"/>
  <c r="M30" i="3"/>
  <c r="N30" i="3"/>
  <c r="O30" i="3"/>
  <c r="P30" i="3"/>
  <c r="Q30" i="3"/>
  <c r="F30" i="3"/>
  <c r="AD30" i="3"/>
  <c r="AC30" i="3"/>
  <c r="AB30" i="3"/>
  <c r="AA30" i="3"/>
  <c r="Z30" i="3"/>
  <c r="Y30" i="3"/>
  <c r="X30" i="3"/>
  <c r="W30" i="3"/>
  <c r="V30" i="3"/>
  <c r="U30" i="3"/>
  <c r="T30" i="3"/>
  <c r="S30" i="3"/>
  <c r="AE11" i="3"/>
  <c r="R11" i="3"/>
  <c r="AE10" i="3"/>
  <c r="R10" i="3"/>
  <c r="R30" i="3" l="1"/>
  <c r="S31" i="3"/>
  <c r="V31" i="3"/>
  <c r="V32" i="3" s="1"/>
  <c r="Y31" i="3"/>
  <c r="Y32" i="3" s="1"/>
  <c r="AB31" i="3"/>
  <c r="AB32" i="3" s="1"/>
  <c r="F31" i="3"/>
  <c r="I31" i="3"/>
  <c r="L31" i="3"/>
  <c r="O31" i="3"/>
  <c r="S32" i="3"/>
  <c r="AF10" i="3"/>
  <c r="AF11" i="3"/>
  <c r="AE30" i="3"/>
  <c r="AF30" i="3" s="1"/>
  <c r="S36" i="1"/>
  <c r="H38" i="1"/>
  <c r="I38" i="1"/>
  <c r="J38" i="1"/>
  <c r="K38" i="1"/>
  <c r="L38" i="1"/>
  <c r="M38" i="1"/>
  <c r="N38" i="1"/>
  <c r="O38" i="1"/>
  <c r="P38" i="1"/>
  <c r="Q38" i="1"/>
  <c r="R38" i="1"/>
  <c r="G38" i="1"/>
  <c r="U78" i="1"/>
  <c r="V78" i="1"/>
  <c r="W78" i="1"/>
  <c r="X78" i="1"/>
  <c r="Y78" i="1"/>
  <c r="Z78" i="1"/>
  <c r="AA78" i="1"/>
  <c r="AB78" i="1"/>
  <c r="AC78" i="1"/>
  <c r="AD78" i="1"/>
  <c r="AE78" i="1"/>
  <c r="T78" i="1"/>
  <c r="H78" i="1"/>
  <c r="I78" i="1"/>
  <c r="J78" i="1"/>
  <c r="K78" i="1"/>
  <c r="L78" i="1"/>
  <c r="M78" i="1"/>
  <c r="N78" i="1"/>
  <c r="O78" i="1"/>
  <c r="P78" i="1"/>
  <c r="Q78" i="1"/>
  <c r="R78" i="1"/>
  <c r="G78" i="1"/>
  <c r="AF71" i="1"/>
  <c r="U72" i="1"/>
  <c r="V72" i="1"/>
  <c r="W72" i="1"/>
  <c r="X72" i="1"/>
  <c r="Y72" i="1"/>
  <c r="Z72" i="1"/>
  <c r="AA72" i="1"/>
  <c r="AB72" i="1"/>
  <c r="AC72" i="1"/>
  <c r="AD72" i="1"/>
  <c r="AE72" i="1"/>
  <c r="T72" i="1"/>
  <c r="H72" i="1"/>
  <c r="I72" i="1"/>
  <c r="J72" i="1"/>
  <c r="K72" i="1"/>
  <c r="L72" i="1"/>
  <c r="M72" i="1"/>
  <c r="N72" i="1"/>
  <c r="O72" i="1"/>
  <c r="P72" i="1"/>
  <c r="Q72" i="1"/>
  <c r="R72" i="1"/>
  <c r="G72" i="1"/>
  <c r="U65" i="1"/>
  <c r="V65" i="1"/>
  <c r="W65" i="1"/>
  <c r="X65" i="1"/>
  <c r="Y65" i="1"/>
  <c r="Z65" i="1"/>
  <c r="AA65" i="1"/>
  <c r="AB65" i="1"/>
  <c r="AC65" i="1"/>
  <c r="AD65" i="1"/>
  <c r="AE65" i="1"/>
  <c r="U59" i="1"/>
  <c r="V59" i="1"/>
  <c r="W59" i="1"/>
  <c r="X59" i="1"/>
  <c r="Y59" i="1"/>
  <c r="Z59" i="1"/>
  <c r="AA59" i="1"/>
  <c r="AB59" i="1"/>
  <c r="AC59" i="1"/>
  <c r="AD59" i="1"/>
  <c r="AE59" i="1"/>
  <c r="H59" i="1"/>
  <c r="I59" i="1"/>
  <c r="J59" i="1"/>
  <c r="K59" i="1"/>
  <c r="L59" i="1"/>
  <c r="M59" i="1"/>
  <c r="N59" i="1"/>
  <c r="O59" i="1"/>
  <c r="P59" i="1"/>
  <c r="Q59" i="1"/>
  <c r="R59" i="1"/>
  <c r="U50" i="1"/>
  <c r="V50" i="1"/>
  <c r="W50" i="1"/>
  <c r="X50" i="1"/>
  <c r="Y50" i="1"/>
  <c r="Z50" i="1"/>
  <c r="AA50" i="1"/>
  <c r="AB50" i="1"/>
  <c r="AC50" i="1"/>
  <c r="AD50" i="1"/>
  <c r="AE50" i="1"/>
  <c r="H50" i="1"/>
  <c r="I50" i="1"/>
  <c r="J50" i="1"/>
  <c r="K50" i="1"/>
  <c r="L50" i="1"/>
  <c r="M50" i="1"/>
  <c r="N50" i="1"/>
  <c r="O50" i="1"/>
  <c r="P50" i="1"/>
  <c r="Q50" i="1"/>
  <c r="R50" i="1"/>
  <c r="G59" i="1"/>
  <c r="AF49" i="1"/>
  <c r="AF43" i="1"/>
  <c r="AF42" i="1"/>
  <c r="U45" i="1"/>
  <c r="V45" i="1"/>
  <c r="W45" i="1"/>
  <c r="X45" i="1"/>
  <c r="Y45" i="1"/>
  <c r="Z45" i="1"/>
  <c r="AA45" i="1"/>
  <c r="AB45" i="1"/>
  <c r="AC45" i="1"/>
  <c r="AD45" i="1"/>
  <c r="AE45" i="1"/>
  <c r="T45" i="1"/>
  <c r="S43" i="1"/>
  <c r="H45" i="1"/>
  <c r="I45" i="1"/>
  <c r="J45" i="1"/>
  <c r="K45" i="1"/>
  <c r="L45" i="1"/>
  <c r="M45" i="1"/>
  <c r="N45" i="1"/>
  <c r="O45" i="1"/>
  <c r="P45" i="1"/>
  <c r="Q45" i="1"/>
  <c r="R45" i="1"/>
  <c r="G45" i="1"/>
  <c r="AF20" i="1"/>
  <c r="AF21" i="1"/>
  <c r="AF22" i="1"/>
  <c r="AF23" i="1"/>
  <c r="AF24" i="1"/>
  <c r="AF25" i="1"/>
  <c r="AF26" i="1"/>
  <c r="AF27" i="1"/>
  <c r="AF28" i="1"/>
  <c r="AF29" i="1"/>
  <c r="AF30" i="1"/>
  <c r="AF32" i="1"/>
  <c r="AF33" i="1"/>
  <c r="AF34" i="1"/>
  <c r="AF35" i="1"/>
  <c r="AF36" i="1"/>
  <c r="AF37" i="1"/>
  <c r="AF19" i="1"/>
  <c r="U38" i="1"/>
  <c r="V38" i="1"/>
  <c r="W38" i="1"/>
  <c r="X38" i="1"/>
  <c r="Y38" i="1"/>
  <c r="Z38" i="1"/>
  <c r="AA38" i="1"/>
  <c r="AB38" i="1"/>
  <c r="AC38" i="1"/>
  <c r="AD38" i="1"/>
  <c r="AE38" i="1"/>
  <c r="T38" i="1"/>
  <c r="AF13" i="1"/>
  <c r="AF14" i="1"/>
  <c r="U15" i="1"/>
  <c r="V15" i="1"/>
  <c r="W15" i="1"/>
  <c r="X15" i="1"/>
  <c r="Y15" i="1"/>
  <c r="Z15" i="1"/>
  <c r="AA15" i="1"/>
  <c r="AB15" i="1"/>
  <c r="AC15" i="1"/>
  <c r="AD15" i="1"/>
  <c r="AE15" i="1"/>
  <c r="T15" i="1"/>
  <c r="H15" i="1"/>
  <c r="I15" i="1"/>
  <c r="J15" i="1"/>
  <c r="K15" i="1"/>
  <c r="L15" i="1"/>
  <c r="M15" i="1"/>
  <c r="N15" i="1"/>
  <c r="O15" i="1"/>
  <c r="P15" i="1"/>
  <c r="Q15" i="1"/>
  <c r="R15" i="1"/>
  <c r="G15" i="1"/>
  <c r="AF77" i="1"/>
  <c r="S77" i="1"/>
  <c r="AF76" i="1"/>
  <c r="S76" i="1"/>
  <c r="S42" i="1"/>
  <c r="S56" i="1"/>
  <c r="S55" i="1"/>
  <c r="S71" i="1"/>
  <c r="S37" i="1"/>
  <c r="S35" i="1"/>
  <c r="S34" i="1"/>
  <c r="S33" i="1"/>
  <c r="S32" i="1"/>
  <c r="S30" i="1"/>
  <c r="S29" i="1"/>
  <c r="S28" i="1"/>
  <c r="S27" i="1"/>
  <c r="S26" i="1"/>
  <c r="S25" i="1"/>
  <c r="S24" i="1"/>
  <c r="S23" i="1"/>
  <c r="S22" i="1"/>
  <c r="S21" i="1"/>
  <c r="S20" i="1"/>
  <c r="S19" i="1"/>
  <c r="AG43" i="1" l="1"/>
  <c r="AG19" i="1"/>
  <c r="AG33" i="1"/>
  <c r="AG24" i="1"/>
  <c r="AE32" i="3"/>
  <c r="R31" i="3"/>
  <c r="L32" i="3" s="1"/>
  <c r="AE31" i="3"/>
  <c r="AF31" i="3" s="1"/>
  <c r="AG36" i="1"/>
  <c r="AG22" i="1"/>
  <c r="AG26" i="1"/>
  <c r="AG35" i="1"/>
  <c r="AG37" i="1"/>
  <c r="P79" i="1"/>
  <c r="J79" i="1"/>
  <c r="AC79" i="1"/>
  <c r="W79" i="1"/>
  <c r="AG23" i="1"/>
  <c r="AG27" i="1"/>
  <c r="AG29" i="1"/>
  <c r="AG32" i="1"/>
  <c r="AG71" i="1"/>
  <c r="G79" i="1"/>
  <c r="M79" i="1"/>
  <c r="T79" i="1"/>
  <c r="Z79" i="1"/>
  <c r="S38" i="1"/>
  <c r="AC16" i="1"/>
  <c r="AC17" i="1" s="1"/>
  <c r="G16" i="1"/>
  <c r="G17" i="1" s="1"/>
  <c r="G39" i="1" s="1"/>
  <c r="AG30" i="1"/>
  <c r="AG21" i="1"/>
  <c r="AG28" i="1"/>
  <c r="AG42" i="1"/>
  <c r="AG20" i="1"/>
  <c r="AF38" i="1"/>
  <c r="AG38" i="1" s="1"/>
  <c r="AG25" i="1"/>
  <c r="AG34" i="1"/>
  <c r="W16" i="1"/>
  <c r="W17" i="1" s="1"/>
  <c r="S45" i="1"/>
  <c r="Z16" i="1"/>
  <c r="AC39" i="1"/>
  <c r="T16" i="1"/>
  <c r="T39" i="1" s="1"/>
  <c r="M16" i="1"/>
  <c r="J16" i="1"/>
  <c r="W39" i="1"/>
  <c r="AG77" i="1"/>
  <c r="AG76" i="1"/>
  <c r="O32" i="3" l="1"/>
  <c r="I32" i="3"/>
  <c r="F32" i="3"/>
  <c r="V34" i="3"/>
  <c r="AD34" i="3"/>
  <c r="X34" i="3"/>
  <c r="W34" i="3"/>
  <c r="AA34" i="3"/>
  <c r="Z34" i="3"/>
  <c r="T34" i="3"/>
  <c r="AB34" i="3"/>
  <c r="U34" i="3"/>
  <c r="Y34" i="3"/>
  <c r="AC34" i="3"/>
  <c r="AF16" i="1"/>
  <c r="AG16" i="1" s="1"/>
  <c r="T17" i="1"/>
  <c r="Z17" i="1"/>
  <c r="T40" i="1"/>
  <c r="AF70" i="1"/>
  <c r="S70" i="1"/>
  <c r="AF64" i="1"/>
  <c r="S64" i="1"/>
  <c r="AF12" i="1"/>
  <c r="AF15" i="1" s="1"/>
  <c r="AG15" i="1" s="1"/>
  <c r="S12" i="1"/>
  <c r="S13" i="1"/>
  <c r="S14" i="1"/>
  <c r="AF69" i="1"/>
  <c r="S69" i="1"/>
  <c r="T65" i="1"/>
  <c r="R65" i="1"/>
  <c r="AE86" i="1" s="1"/>
  <c r="Q65" i="1"/>
  <c r="AD86" i="1" s="1"/>
  <c r="P65" i="1"/>
  <c r="AC86" i="1" s="1"/>
  <c r="O65" i="1"/>
  <c r="AB86" i="1" s="1"/>
  <c r="N65" i="1"/>
  <c r="AA86" i="1" s="1"/>
  <c r="M65" i="1"/>
  <c r="Z86" i="1" s="1"/>
  <c r="L65" i="1"/>
  <c r="Y86" i="1" s="1"/>
  <c r="K65" i="1"/>
  <c r="X86" i="1" s="1"/>
  <c r="J65" i="1"/>
  <c r="W86" i="1" s="1"/>
  <c r="I65" i="1"/>
  <c r="V86" i="1" s="1"/>
  <c r="H65" i="1"/>
  <c r="U86" i="1" s="1"/>
  <c r="G65" i="1"/>
  <c r="AF63" i="1"/>
  <c r="S63" i="1"/>
  <c r="T59" i="1"/>
  <c r="AF56" i="1"/>
  <c r="AF54" i="1"/>
  <c r="S54" i="1"/>
  <c r="T50" i="1"/>
  <c r="G50" i="1"/>
  <c r="S49" i="1"/>
  <c r="R32" i="3" l="1"/>
  <c r="AF17" i="1"/>
  <c r="Z39" i="1"/>
  <c r="AF39" i="1" s="1"/>
  <c r="W40" i="1" s="1"/>
  <c r="S15" i="1"/>
  <c r="AG64" i="1"/>
  <c r="AG13" i="1"/>
  <c r="AG70" i="1"/>
  <c r="AG14" i="1"/>
  <c r="AC60" i="1"/>
  <c r="AC61" i="1" s="1"/>
  <c r="Z51" i="1"/>
  <c r="Z52" i="1" s="1"/>
  <c r="AG54" i="1"/>
  <c r="AG56" i="1"/>
  <c r="AG12" i="1"/>
  <c r="AG69" i="1"/>
  <c r="W80" i="1"/>
  <c r="G51" i="1"/>
  <c r="G52" i="1" s="1"/>
  <c r="M51" i="1"/>
  <c r="M52" i="1" s="1"/>
  <c r="G60" i="1"/>
  <c r="AG63" i="1"/>
  <c r="AF50" i="1"/>
  <c r="AG50" i="1" s="1"/>
  <c r="M60" i="1"/>
  <c r="P66" i="1"/>
  <c r="P60" i="1"/>
  <c r="AC66" i="1"/>
  <c r="J51" i="1"/>
  <c r="J52" i="1" s="1"/>
  <c r="M66" i="1"/>
  <c r="Z80" i="1"/>
  <c r="T60" i="1"/>
  <c r="T61" i="1" s="1"/>
  <c r="W66" i="1"/>
  <c r="G66" i="1"/>
  <c r="S65" i="1"/>
  <c r="AF59" i="1"/>
  <c r="AG59" i="1" s="1"/>
  <c r="Z60" i="1"/>
  <c r="Z61" i="1" s="1"/>
  <c r="S59" i="1"/>
  <c r="J60" i="1"/>
  <c r="AC51" i="1"/>
  <c r="AC52" i="1" s="1"/>
  <c r="T51" i="1"/>
  <c r="T52" i="1" s="1"/>
  <c r="AF65" i="1"/>
  <c r="AG65" i="1" s="1"/>
  <c r="T66" i="1"/>
  <c r="J66" i="1"/>
  <c r="W51" i="1"/>
  <c r="W52" i="1" s="1"/>
  <c r="T80" i="1"/>
  <c r="AC80" i="1"/>
  <c r="S50" i="1"/>
  <c r="AG49" i="1"/>
  <c r="P51" i="1"/>
  <c r="W60" i="1"/>
  <c r="W61" i="1" s="1"/>
  <c r="Z66" i="1"/>
  <c r="Z40" i="1" l="1"/>
  <c r="AF40" i="1" s="1"/>
  <c r="AC40" i="1"/>
  <c r="P16" i="1"/>
  <c r="S16" i="1" s="1"/>
  <c r="Z67" i="1"/>
  <c r="Z73" i="1" s="1"/>
  <c r="Z74" i="1" s="1"/>
  <c r="W67" i="1"/>
  <c r="W73" i="1" s="1"/>
  <c r="W74" i="1" s="1"/>
  <c r="T67" i="1"/>
  <c r="AC67" i="1"/>
  <c r="AC73" i="1" s="1"/>
  <c r="AC74" i="1" s="1"/>
  <c r="AF51" i="1"/>
  <c r="AG51" i="1" s="1"/>
  <c r="S51" i="1"/>
  <c r="P52" i="1" s="1"/>
  <c r="S52" i="1" s="1"/>
  <c r="S60" i="1"/>
  <c r="G61" i="1" s="1"/>
  <c r="AF61" i="1"/>
  <c r="AF52" i="1"/>
  <c r="AF79" i="1"/>
  <c r="AG79" i="1" s="1"/>
  <c r="AF66" i="1"/>
  <c r="AG66" i="1" s="1"/>
  <c r="S66" i="1"/>
  <c r="G67" i="1" s="1"/>
  <c r="AF60" i="1"/>
  <c r="AG60" i="1" s="1"/>
  <c r="P17" i="1" l="1"/>
  <c r="P39" i="1" s="1"/>
  <c r="M17" i="1"/>
  <c r="M39" i="1" s="1"/>
  <c r="J17" i="1"/>
  <c r="P67" i="1"/>
  <c r="P73" i="1" s="1"/>
  <c r="M67" i="1"/>
  <c r="M73" i="1" s="1"/>
  <c r="J67" i="1"/>
  <c r="P61" i="1"/>
  <c r="M61" i="1"/>
  <c r="J61" i="1"/>
  <c r="T46" i="1"/>
  <c r="AF72" i="1"/>
  <c r="T73" i="1"/>
  <c r="G73" i="1"/>
  <c r="AF67" i="1"/>
  <c r="AF80" i="1"/>
  <c r="J39" i="1" l="1"/>
  <c r="S39" i="1" s="1"/>
  <c r="J40" i="1" s="1"/>
  <c r="J46" i="1" s="1"/>
  <c r="S17" i="1"/>
  <c r="M74" i="1"/>
  <c r="P74" i="1"/>
  <c r="S72" i="1"/>
  <c r="J73" i="1"/>
  <c r="S61" i="1"/>
  <c r="T90" i="1"/>
  <c r="V90" i="1"/>
  <c r="U90" i="1"/>
  <c r="AF73" i="1"/>
  <c r="T74" i="1"/>
  <c r="AF74" i="1" s="1"/>
  <c r="AG72" i="1"/>
  <c r="G74" i="1"/>
  <c r="S67" i="1"/>
  <c r="G40" i="1" l="1"/>
  <c r="AG39" i="1"/>
  <c r="P40" i="1"/>
  <c r="P46" i="1" s="1"/>
  <c r="M40" i="1"/>
  <c r="M46" i="1" s="1"/>
  <c r="G46" i="1"/>
  <c r="AG73" i="1"/>
  <c r="J74" i="1"/>
  <c r="S73" i="1"/>
  <c r="AF45" i="1"/>
  <c r="AG45" i="1" s="1"/>
  <c r="AC46" i="1"/>
  <c r="Z46" i="1"/>
  <c r="S40" i="1" l="1"/>
  <c r="S46" i="1"/>
  <c r="M47" i="1" s="1"/>
  <c r="T47" i="1"/>
  <c r="Z87" i="1"/>
  <c r="AF78" i="1"/>
  <c r="AG78" i="1" s="1"/>
  <c r="S74" i="1"/>
  <c r="W46" i="1"/>
  <c r="AF46" i="1" s="1"/>
  <c r="AC87" i="1"/>
  <c r="J47" i="1" l="1"/>
  <c r="W90" i="1"/>
  <c r="AE90" i="1"/>
  <c r="AB90" i="1"/>
  <c r="Y90" i="1"/>
  <c r="AC90" i="1"/>
  <c r="AD90" i="1"/>
  <c r="X90" i="1"/>
  <c r="AA90" i="1"/>
  <c r="Z90" i="1"/>
  <c r="P47" i="1"/>
  <c r="G47" i="1"/>
  <c r="Z88" i="1"/>
  <c r="S78" i="1"/>
  <c r="W47" i="1"/>
  <c r="AG46" i="1"/>
  <c r="W87" i="1"/>
  <c r="Z47" i="1"/>
  <c r="AC47" i="1"/>
  <c r="S79" i="1"/>
  <c r="T89" i="1"/>
  <c r="L90" i="1"/>
  <c r="P90" i="1"/>
  <c r="N90" i="1"/>
  <c r="K90" i="1"/>
  <c r="T86" i="1"/>
  <c r="T88" i="1"/>
  <c r="H90" i="1"/>
  <c r="U91" i="1" s="1"/>
  <c r="M90" i="1"/>
  <c r="R90" i="1"/>
  <c r="Q90" i="1"/>
  <c r="O90" i="1"/>
  <c r="J90" i="1"/>
  <c r="T87" i="1"/>
  <c r="I90" i="1"/>
  <c r="V91" i="1" s="1"/>
  <c r="AB91" i="1" l="1"/>
  <c r="W91" i="1"/>
  <c r="Z91" i="1"/>
  <c r="AE91" i="1"/>
  <c r="S47" i="1"/>
  <c r="AD91" i="1"/>
  <c r="X91" i="1"/>
  <c r="AA91" i="1"/>
  <c r="Y91" i="1"/>
  <c r="AC91" i="1"/>
  <c r="M80" i="1"/>
  <c r="P80" i="1"/>
  <c r="G80" i="1"/>
  <c r="J80" i="1"/>
  <c r="AF47" i="1"/>
  <c r="S80" i="1" l="1"/>
</calcChain>
</file>

<file path=xl/sharedStrings.xml><?xml version="1.0" encoding="utf-8"?>
<sst xmlns="http://schemas.openxmlformats.org/spreadsheetml/2006/main" count="352" uniqueCount="198">
  <si>
    <t xml:space="preserve">PROCESO : EVALUACIÓN Y  MEJORAMIENTO  DE LA GESTION </t>
  </si>
  <si>
    <t>FORMATO PLAN ANUAL DE AUDITORIA</t>
  </si>
  <si>
    <t>CÓDIGO: EM-FR-001</t>
  </si>
  <si>
    <t>VERSIÓN: 04</t>
  </si>
  <si>
    <t>Objetivo del plan:</t>
  </si>
  <si>
    <t xml:space="preserve">Planificar y establecer los trabajos a cumplir anualmente para evaluar y mejorar la eficacia de los procesos de gestión de riesgos y control de la Entidad.
Consolidar todas las actividades a ejecutar por la Oficina de Control Interno durante la vigencia, de acuerdo a los roles establecidos en el decreto 648 de 2017, así como los trabajos a ejecutar por otros proveedores de servicios de aseguramiento (Revisoría Fiscal, entre otros) y las auditorías programadas en el Plan de auditoría Distrital por la Contraloría Distrital o cualquier Ente Externo de Control. 
Presentar para aprobación del Comité Institucional de Coordinación de Control Interno el listado de actividades a ejecutar por roles y los tiempos definidos para su desarrollo, de tal manera que se asignen los recursos necesarios y se facilite la planeación, organización y coordinación para la atención por las diferentes dependencias y procesos.
Evaluar de manera independiente, objetiva y oportuna la efectividad del sistema de control interno por medio de la ejecución de las actividades definidas en los diferentes roles de la Oficina de Control Interno, contenidos en este Plan Anual de Auditorías, generando alertas y recomendaciones que aporten al cumplimiento de los objetivos institucionales, la toma de decisiones y la mejora continua, así como a la generación de valor público.  </t>
  </si>
  <si>
    <t xml:space="preserve">Alcance del Plan: </t>
  </si>
  <si>
    <t>Aplica para las dependencias y procesos de la Empresa Metro de Bogotá en las diferentes sedes y donde se ejecuten actividades con recursos de la Entidad. Así como la normatividad vigente externa y regulaciones internas que apliquen a la Organización.</t>
  </si>
  <si>
    <t xml:space="preserve">Criterios: </t>
  </si>
  <si>
    <t>Criterios:   
- Ley 87 de 1993.
- Normatividad aplicable al desarrollo de cada actividad.
- Guía de auditoría basada en riesgos para entidades públicas, DAFP versión 4
- Guía Roles de las Oficinas de Control Interno.
- Decreto 648 de 2017
- Manual Operativo MIPG, 2021 - Decreto 1499 de 2017
-Documentación del Sistema de Gestión de la EMB
Demás normatividad y regulaciones que apliquen a la Empresa Metro de Bogotá S.A.</t>
  </si>
  <si>
    <t>Recursos:</t>
  </si>
  <si>
    <t>Humanos:  Equipo de trabajo de la Oficina de Control interno
Tecnológicos: Equipos de computo, sistemas de información y correo electrónico de la entidad.
Infraestructura: puestos de trabajo.
Logísticos: Transporte.</t>
  </si>
  <si>
    <t>ITEM</t>
  </si>
  <si>
    <t>Marco</t>
  </si>
  <si>
    <t>ROL</t>
  </si>
  <si>
    <t>Descripción actividad</t>
  </si>
  <si>
    <t>Líder / Equipo auditor</t>
  </si>
  <si>
    <t>Unidad de medida</t>
  </si>
  <si>
    <t>Programación</t>
  </si>
  <si>
    <t>Ejecución</t>
  </si>
  <si>
    <t>Total</t>
  </si>
  <si>
    <t>% Avance</t>
  </si>
  <si>
    <t>EVIDENCIAS</t>
  </si>
  <si>
    <t>Auditorías a procesos</t>
  </si>
  <si>
    <t>AUDITORÍAS INTERNAS</t>
  </si>
  <si>
    <t>Leonardo López
Supervisa: Andrés Castillo</t>
  </si>
  <si>
    <t>Memorando con informe Final y publicación en página WEB</t>
  </si>
  <si>
    <t>TOTAL ACTIVIDADES DE  EVALUACIÓN Y SEGUIMIENTO</t>
  </si>
  <si>
    <t>INFORMES DE LEY</t>
  </si>
  <si>
    <t>Informes de Ley</t>
  </si>
  <si>
    <t>Ana Libia Garzón</t>
  </si>
  <si>
    <t xml:space="preserve">Informe con memorando y publicación en página Web
Certificación  </t>
  </si>
  <si>
    <r>
      <rPr>
        <b/>
        <sz val="8"/>
        <rFont val="Arial"/>
        <family val="2"/>
      </rPr>
      <t>Evaluación Institucional a la Gestión por Dependencias</t>
    </r>
    <r>
      <rPr>
        <sz val="8"/>
        <rFont val="Arial"/>
        <family val="2"/>
      </rPr>
      <t xml:space="preserve">  
</t>
    </r>
    <r>
      <rPr>
        <b/>
        <u/>
        <sz val="8"/>
        <rFont val="Arial"/>
        <family val="2"/>
      </rPr>
      <t xml:space="preserve">(Ley 909 de 2004 art. 39 </t>
    </r>
    <r>
      <rPr>
        <sz val="8"/>
        <rFont val="Arial"/>
        <family val="2"/>
      </rPr>
      <t xml:space="preserve"> Art. 2.2.21.4.9 Decreto 1083 de 2015, Circular 004 del 2015 del Consejo Asesor en Materia de Control Interno. Decreto Nacional 648 de 2017 artículo 2.2.21.4.9
* </t>
    </r>
    <r>
      <rPr>
        <b/>
        <u/>
        <sz val="8"/>
        <rFont val="Arial"/>
        <family val="2"/>
      </rPr>
      <t>Antes del 30 de enero</t>
    </r>
    <r>
      <rPr>
        <sz val="8"/>
        <rFont val="Arial"/>
        <family val="2"/>
      </rPr>
      <t xml:space="preserve"> a representante legal y jefes de dependencias.</t>
    </r>
  </si>
  <si>
    <t>Andrés Castillo</t>
  </si>
  <si>
    <t>Informe con memorando y publicación en página Web</t>
  </si>
  <si>
    <r>
      <rPr>
        <b/>
        <sz val="8"/>
        <color theme="1"/>
        <rFont val="Arial"/>
        <family val="2"/>
      </rPr>
      <t>Seguimiento Acciones de Plan Anticorrupción y Atención al Ciudadano</t>
    </r>
    <r>
      <rPr>
        <sz val="8"/>
        <color theme="1"/>
        <rFont val="Arial"/>
        <family val="2"/>
      </rPr>
      <t xml:space="preserve">
* Los cortes son: </t>
    </r>
    <r>
      <rPr>
        <b/>
        <u/>
        <sz val="8"/>
        <color theme="1"/>
        <rFont val="Arial"/>
        <family val="2"/>
      </rPr>
      <t>abril 30, agosto 31 y diciembre 31</t>
    </r>
    <r>
      <rPr>
        <sz val="8"/>
        <color theme="1"/>
        <rFont val="Arial"/>
        <family val="2"/>
      </rPr>
      <t xml:space="preserve">, en enero a representante legal 
*Se publicará dentro de los diez primeros días hábiles de enero, mayo y septiembre en página web de la entidad.  (según "Estrategias para la Construcción del Plan Anticorrupción y de Atención al Ciudadano pág.. 13,           
</t>
    </r>
    <r>
      <rPr>
        <b/>
        <u/>
        <sz val="8"/>
        <color theme="1"/>
        <rFont val="Arial"/>
        <family val="2"/>
      </rPr>
      <t>Ley 1474 de 2011, art. 73</t>
    </r>
    <r>
      <rPr>
        <u/>
        <sz val="8"/>
        <color theme="1"/>
        <rFont val="Arial"/>
        <family val="2"/>
      </rPr>
      <t>)</t>
    </r>
    <r>
      <rPr>
        <sz val="8"/>
        <color theme="1"/>
        <rFont val="Arial"/>
        <family val="2"/>
      </rPr>
      <t>,</t>
    </r>
    <r>
      <rPr>
        <b/>
        <sz val="8"/>
        <color theme="1"/>
        <rFont val="Arial"/>
        <family val="2"/>
      </rPr>
      <t xml:space="preserve"> </t>
    </r>
    <r>
      <rPr>
        <sz val="8"/>
        <color theme="1"/>
        <rFont val="Arial"/>
        <family val="2"/>
      </rPr>
      <t xml:space="preserve">Directiva 005 de 2013 de Alcaldía Mayor de Bogotá D.C., Decreto Nacional 1081 de 2015 artículo 2.1.4.5 y siguientes, modificado por Decreto nacional 124 de 2016 art. 1, Circular externa 100-020 de 2021 del DAFP, Ley 1712 de 2014 literal G del Artículo  9, Guía para la administración del riesgo y el diseño de controles en entidades públicas versón 5 de 2020 del DAFP.
Seguimiento a la estrategia de racionalización de trámites a través del Sistema Único de Información de Trámites -SUIT. Resolución 1519 de 2020 “Por la cual se definen los estándares y directrices para publicar la información señalada en la Ley 1712 del 2014 y se definen los requisitos materia de acceso a la información pública, accesibilidad web, seguridad digital, y datos abiertos
</t>
    </r>
    <r>
      <rPr>
        <b/>
        <sz val="8"/>
        <color theme="1"/>
        <rFont val="Arial"/>
        <family val="2"/>
      </rPr>
      <t>Incluir en la evaluación de riesgos la evaluación del cumplimiento de la política de administración de riesgos.</t>
    </r>
  </si>
  <si>
    <r>
      <rPr>
        <b/>
        <sz val="8"/>
        <color theme="1"/>
        <rFont val="Arial"/>
        <family val="2"/>
      </rPr>
      <t>Alejandro Marín Cañón</t>
    </r>
    <r>
      <rPr>
        <sz val="8"/>
        <color theme="1"/>
        <rFont val="Arial"/>
        <family val="2"/>
      </rPr>
      <t xml:space="preserve">
Leonardo López</t>
    </r>
  </si>
  <si>
    <t xml:space="preserve">Informe con memorando y publicación en página Web
</t>
  </si>
  <si>
    <r>
      <rPr>
        <b/>
        <u/>
        <sz val="8"/>
        <rFont val="Arial"/>
        <family val="2"/>
      </rPr>
      <t xml:space="preserve">Seguimiento a Verificación, Recomendaciones y Resultados sobre Cumplimiento de normas en materia de Derechos de Autor sobre Software </t>
    </r>
    <r>
      <rPr>
        <sz val="8"/>
        <rFont val="Arial"/>
        <family val="2"/>
      </rPr>
      <t xml:space="preserve">
(</t>
    </r>
    <r>
      <rPr>
        <b/>
        <u/>
        <sz val="8"/>
        <rFont val="Arial"/>
        <family val="2"/>
      </rPr>
      <t>Directivas Presidenciales 01 de 1999 y 02 de 2002</t>
    </r>
    <r>
      <rPr>
        <sz val="8"/>
        <rFont val="Arial"/>
        <family val="2"/>
      </rPr>
      <t>, Circular 004 de 2006 DAFP - Consejo Asesor del Gobierno Nacional en Materia de Control Interno, Circular 07 de 2005 del Consejo Asesor Gobierno Nacional en Materia de Control Interno, Circulares 12 de 2007 y 17 de 2011 de la Unidad Administrativa Especial Dirección Nacional de Derecho de Autor). Decreto Nacional 648 de 2017 artículo 2.2.21.4.9, Decreto Nacional 1499 de 2017, Art. 20 del Decreto Distrital 807 de 2019, Decreto Nacional 1008 de 2018
* A Representante Legal y Unidad Administrativa Especial: Dirección Nacional de Derechos de Autor (Tercer viernes de marzo:</t>
    </r>
    <r>
      <rPr>
        <b/>
        <sz val="8"/>
        <rFont val="Arial"/>
        <family val="2"/>
      </rPr>
      <t xml:space="preserve"> </t>
    </r>
    <r>
      <rPr>
        <b/>
        <u/>
        <sz val="8"/>
        <rFont val="Arial"/>
        <family val="2"/>
      </rPr>
      <t>Antes de 16 marzo de 2018</t>
    </r>
    <r>
      <rPr>
        <b/>
        <sz val="8"/>
        <rFont val="Arial"/>
        <family val="2"/>
      </rPr>
      <t>).</t>
    </r>
  </si>
  <si>
    <t>Leonardo López</t>
  </si>
  <si>
    <r>
      <rPr>
        <b/>
        <sz val="8"/>
        <rFont val="Arial"/>
        <family val="2"/>
      </rPr>
      <t>Seguimiento a Directrices para Prevenir Conductas Irregulares sobre Incumplimiento de Manuales de Funciones y de Procedimientos y Pérdida de Elementos y Documentos Públicos</t>
    </r>
    <r>
      <rPr>
        <sz val="8"/>
        <rFont val="Arial"/>
        <family val="2"/>
      </rPr>
      <t xml:space="preserve"> 
</t>
    </r>
    <r>
      <rPr>
        <b/>
        <u/>
        <sz val="8"/>
        <rFont val="Arial"/>
        <family val="2"/>
      </rPr>
      <t>Directiva 008 de 2021</t>
    </r>
    <r>
      <rPr>
        <sz val="8"/>
        <rFont val="Arial"/>
        <family val="2"/>
      </rPr>
      <t xml:space="preserve"> de Alcaldía Mayor de Bogotá, 
*A Secretaria técnica del Subcomité de Asuntos disciplinarios del Distrito Capital Dirección Distrital de Asuntos Disciplinarios. </t>
    </r>
    <r>
      <rPr>
        <b/>
        <u/>
        <sz val="8"/>
        <rFont val="Arial"/>
        <family val="2"/>
      </rPr>
      <t>(</t>
    </r>
    <r>
      <rPr>
        <b/>
        <sz val="8"/>
        <rFont val="Arial"/>
        <family val="2"/>
      </rPr>
      <t>Último día hábil del mes de febrero de cada año).</t>
    </r>
    <r>
      <rPr>
        <sz val="8"/>
        <rFont val="Arial"/>
        <family val="2"/>
      </rPr>
      <t xml:space="preserve"> (Con corte 31 de diciembre del año inmediatamente anterior) </t>
    </r>
  </si>
  <si>
    <t>John Salamanca</t>
  </si>
  <si>
    <r>
      <t xml:space="preserve">Informe  Evaluación independiente del estado del Sistema de Control Interno </t>
    </r>
    <r>
      <rPr>
        <b/>
        <u/>
        <sz val="8"/>
        <rFont val="Arial"/>
        <family val="2"/>
      </rPr>
      <t>Semestral</t>
    </r>
    <r>
      <rPr>
        <b/>
        <sz val="8"/>
        <rFont val="Arial"/>
        <family val="2"/>
      </rPr>
      <t xml:space="preserve"> 
</t>
    </r>
    <r>
      <rPr>
        <b/>
        <u/>
        <sz val="8"/>
        <rFont val="Arial"/>
        <family val="2"/>
      </rPr>
      <t xml:space="preserve">Decreto 2106 de 2019, </t>
    </r>
    <r>
      <rPr>
        <sz val="8"/>
        <rFont val="Arial"/>
        <family val="2"/>
      </rPr>
      <t>Circular Externa No. 100-006 de 2019 del DAFP</t>
    </r>
    <r>
      <rPr>
        <b/>
        <sz val="8"/>
        <rFont val="Arial"/>
        <family val="2"/>
      </rPr>
      <t xml:space="preserve">
</t>
    </r>
    <r>
      <rPr>
        <b/>
        <u/>
        <sz val="8"/>
        <rFont val="Arial"/>
        <family val="2"/>
      </rPr>
      <t>Ley 1474 de 2011 Artículo 9,  Decreto Nacional 1027 de 2007, Parágrafo 2 Art. 61 del Decreto 403 de 2020</t>
    </r>
    <r>
      <rPr>
        <b/>
        <sz val="8"/>
        <rFont val="Arial"/>
        <family val="2"/>
      </rPr>
      <t xml:space="preserve">
Reporte cuenta anual 
Resolución Reglamentaria 11 de 2014 de la Contraloría de Bogotá, Decreto Nacional 1083 de 2015</t>
    </r>
  </si>
  <si>
    <t>Alejandro Marín Cañón</t>
  </si>
  <si>
    <t>Informe con memorando y publicación en página Web
Certificación anual -Contraloría Distrital</t>
  </si>
  <si>
    <t>Informe con memorando y publicación en página Web
Certificado de reporte en cuenta anual -Contraloría Distrital</t>
  </si>
  <si>
    <r>
      <rPr>
        <b/>
        <sz val="8"/>
        <rFont val="Arial"/>
        <family val="2"/>
      </rPr>
      <t xml:space="preserve">Seguimiento al Plan de Mejoramiento Contraloría de Bogotá para Informe Anual de Rendición de la Cuenta,  </t>
    </r>
    <r>
      <rPr>
        <sz val="8"/>
        <rFont val="Arial"/>
        <family val="2"/>
      </rPr>
      <t xml:space="preserve">
Informe de la Oficina de Control Interno de la vigencia 2021
</t>
    </r>
    <r>
      <rPr>
        <b/>
        <u/>
        <sz val="8"/>
        <rFont val="Arial"/>
        <family val="2"/>
      </rPr>
      <t>Decreto Nacional 648 de 2017 artículo 2.2.21.4.9. literal I.</t>
    </r>
    <r>
      <rPr>
        <sz val="8"/>
        <rFont val="Arial"/>
        <family val="2"/>
      </rPr>
      <t xml:space="preserve">
* Envío a Representante Legal y Contraloría de Bogotá D.C.
* Rendición de la Cuenta Anual, con corte a 31 de diciembre: </t>
    </r>
    <r>
      <rPr>
        <b/>
        <u/>
        <sz val="8"/>
        <rFont val="Arial"/>
        <family val="2"/>
      </rPr>
      <t>Décimo primer día hábil de febrero</t>
    </r>
    <r>
      <rPr>
        <sz val="8"/>
        <rFont val="Arial"/>
        <family val="2"/>
      </rPr>
      <t xml:space="preserve"> a Contraloría de Bogotá (15 febrero de 2022). Consolidación y transmisión de informes de Rendición de la cuenta anual de cada uno de los procesos.
</t>
    </r>
  </si>
  <si>
    <r>
      <rPr>
        <b/>
        <sz val="8"/>
        <rFont val="Arial"/>
        <family val="2"/>
      </rPr>
      <t>Informe de PQRS</t>
    </r>
    <r>
      <rPr>
        <sz val="8"/>
        <rFont val="Arial"/>
        <family val="2"/>
      </rPr>
      <t xml:space="preserve"> (Semestral)
</t>
    </r>
    <r>
      <rPr>
        <b/>
        <u/>
        <sz val="8"/>
        <rFont val="Arial"/>
        <family val="2"/>
      </rPr>
      <t>Ley 1474  Artículo 76</t>
    </r>
    <r>
      <rPr>
        <b/>
        <sz val="8"/>
        <rFont val="Arial"/>
        <family val="2"/>
      </rPr>
      <t>,</t>
    </r>
    <r>
      <rPr>
        <b/>
        <u/>
        <sz val="8"/>
        <rFont val="Arial"/>
        <family val="2"/>
      </rPr>
      <t xml:space="preserve"> Decreto 1755 de 2015</t>
    </r>
  </si>
  <si>
    <r>
      <t xml:space="preserve">John Salamanca 
</t>
    </r>
    <r>
      <rPr>
        <sz val="8"/>
        <rFont val="Arial"/>
        <family val="2"/>
      </rPr>
      <t>Heiver Hernández</t>
    </r>
  </si>
  <si>
    <r>
      <t xml:space="preserve">Arqueos a caja menor (Decreto 192 de 2021, artículo 64)
</t>
    </r>
    <r>
      <rPr>
        <sz val="8"/>
        <rFont val="Arial"/>
        <family val="2"/>
      </rPr>
      <t xml:space="preserve">Resoluciones internas constitución y funcionamiento de cajas menores EMB de la vigencia </t>
    </r>
  </si>
  <si>
    <r>
      <rPr>
        <b/>
        <u/>
        <sz val="8"/>
        <rFont val="Arial"/>
        <family val="2"/>
      </rPr>
      <t>Reporte cuenta anual 
Resolución Reglamentaria 11 de 2014</t>
    </r>
    <r>
      <rPr>
        <b/>
        <sz val="8"/>
        <rFont val="Arial"/>
        <family val="2"/>
      </rPr>
      <t xml:space="preserve"> de la Contraloría de Bogotá, </t>
    </r>
    <r>
      <rPr>
        <sz val="8"/>
        <rFont val="Arial"/>
        <family val="2"/>
      </rPr>
      <t>Informe de la Oficina de Control Interno de la vigencia 2021 (CBN-1038)</t>
    </r>
  </si>
  <si>
    <t xml:space="preserve">Leonardo López </t>
  </si>
  <si>
    <t>Certificado de reporte en cuenta anual -Contraloría Distrital -SIVICOF</t>
  </si>
  <si>
    <r>
      <rPr>
        <b/>
        <u/>
        <sz val="8"/>
        <rFont val="Arial"/>
        <family val="2"/>
      </rPr>
      <t>Reporte cuenta anual 
Resolución Reglamentaria 11 de 2014</t>
    </r>
    <r>
      <rPr>
        <b/>
        <sz val="8"/>
        <rFont val="Arial"/>
        <family val="2"/>
      </rPr>
      <t xml:space="preserve"> de la Contraloría de Bogotá, </t>
    </r>
    <r>
      <rPr>
        <b/>
        <u/>
        <sz val="8"/>
        <rFont val="Arial"/>
        <family val="2"/>
      </rPr>
      <t xml:space="preserve">Decreto 1068 de 2015 / Decreto 492 de 2019
</t>
    </r>
    <r>
      <rPr>
        <sz val="8"/>
        <rFont val="Arial"/>
        <family val="2"/>
      </rPr>
      <t>Informe sobre Plan de Contingencia Institucional de la vigencia 2021 (CBN-1107)</t>
    </r>
  </si>
  <si>
    <r>
      <rPr>
        <b/>
        <u/>
        <sz val="8"/>
        <rFont val="Arial"/>
        <family val="2"/>
      </rPr>
      <t>Reporte cuenta anual 
Resolución Reglamentaria 11 de 2014</t>
    </r>
    <r>
      <rPr>
        <b/>
        <sz val="8"/>
        <rFont val="Arial"/>
        <family val="2"/>
      </rPr>
      <t xml:space="preserve"> de la Contraloría de Bogotá, I</t>
    </r>
    <r>
      <rPr>
        <sz val="8"/>
        <rFont val="Arial"/>
        <family val="2"/>
      </rPr>
      <t>nforme sobre Detrimentos Patrimoniales de la vigencia 2021 (CBN-1016)</t>
    </r>
  </si>
  <si>
    <r>
      <t xml:space="preserve">Seguimiento al reporte de hojas de vida en SIDEAP
</t>
    </r>
    <r>
      <rPr>
        <b/>
        <u/>
        <sz val="8"/>
        <rFont val="Arial"/>
        <family val="2"/>
      </rPr>
      <t>Circular externa 20/2017 Servicio Civil Distrital</t>
    </r>
  </si>
  <si>
    <r>
      <t>Heiver Hernández</t>
    </r>
    <r>
      <rPr>
        <sz val="8"/>
        <rFont val="Arial"/>
        <family val="2"/>
      </rPr>
      <t xml:space="preserve">
Ana Libia Garzón</t>
    </r>
  </si>
  <si>
    <r>
      <t xml:space="preserve">Diligenciamiento encuesta FURAG implementación del MIPG-DAFP (Estado de avance y efectividad del Sistema de Control Interno) </t>
    </r>
    <r>
      <rPr>
        <b/>
        <u/>
        <sz val="8"/>
        <rFont val="Arial"/>
        <family val="2"/>
      </rPr>
      <t>Decreto 1499 de 2017 Articulos 2.2.22.3.10, 2.2.23.3</t>
    </r>
  </si>
  <si>
    <r>
      <rPr>
        <b/>
        <sz val="8"/>
        <rFont val="Arial"/>
        <family val="2"/>
      </rPr>
      <t>Andrés Castillo</t>
    </r>
    <r>
      <rPr>
        <sz val="8"/>
        <rFont val="Arial"/>
        <family val="2"/>
      </rPr>
      <t xml:space="preserve">
Alejandro Marín Cañón</t>
    </r>
  </si>
  <si>
    <t>Certificado de reporte-DAFP</t>
  </si>
  <si>
    <r>
      <t xml:space="preserve">Seguimiento al cumplimiento del </t>
    </r>
    <r>
      <rPr>
        <u/>
        <sz val="8"/>
        <rFont val="Arial"/>
        <family val="2"/>
      </rPr>
      <t xml:space="preserve">Decreto 371 de 2010, Ley 80 de 1993
Incluir cómo se dio cumplimiento a los componentes desde la OCI y realizar el </t>
    </r>
    <r>
      <rPr>
        <sz val="8"/>
        <rFont val="Arial"/>
        <family val="2"/>
      </rPr>
      <t xml:space="preserve">
Seguimiento a procesos de participación ciudadana, rendición de cuentas y control social.
</t>
    </r>
  </si>
  <si>
    <t>Seguimientos</t>
  </si>
  <si>
    <t>SEGUIMIENTO PLAN DE MEJORAMIENTO POR PROCESO</t>
  </si>
  <si>
    <t>SEGUIMIENTO PLAN DE MEJORAMIENTO SUSCRITO ANTE LA CONTRALORÍA</t>
  </si>
  <si>
    <t>Evaluación de la gestión de los riesgos de gestión y corrupción</t>
  </si>
  <si>
    <t>EVALUACIÓN DE LOS RIESGOS GESTIÓN Y CORRUPCIÓN</t>
  </si>
  <si>
    <r>
      <rPr>
        <b/>
        <sz val="8"/>
        <rFont val="Arial"/>
        <family val="2"/>
      </rPr>
      <t>Evaluación de la Gestión de Riesgos por procesos</t>
    </r>
    <r>
      <rPr>
        <sz val="8"/>
        <rFont val="Arial"/>
        <family val="2"/>
      </rPr>
      <t xml:space="preserve">
Rol de Evaluación a la Gestión de Riesgos Art 17 Decreto 648-2016 (incluye evaluación de la política de administración de riesgos)</t>
    </r>
  </si>
  <si>
    <r>
      <t xml:space="preserve">Leonardo López 
</t>
    </r>
    <r>
      <rPr>
        <sz val="8"/>
        <rFont val="Arial"/>
        <family val="2"/>
      </rPr>
      <t>Equipo OCI</t>
    </r>
  </si>
  <si>
    <t>TOTAL ACTIVIDADES DE EVALUACIÓN DE LA GESTIÓN DE RIESGO</t>
  </si>
  <si>
    <t>ROL ENFOQUE HACÍA LA PREVENCIÓN</t>
  </si>
  <si>
    <t>Atender los requerimientos de asesoría o acompañamiento, generar alertas y recomendaciones a los procesos de la entidad.</t>
  </si>
  <si>
    <t>Equipo de la OCI</t>
  </si>
  <si>
    <t>Actas de reunión o ayuda de memoria</t>
  </si>
  <si>
    <t>Informe de resultados del índice de desempeño institucional - DAFP - Socialización al CICCI.</t>
  </si>
  <si>
    <t>Acta de reunión</t>
  </si>
  <si>
    <t>Implementación y operación de la estrategia de e-learning mediante una herramienta de aprendizaje virtual - Divulgación Contenidos del Sistema de Control Interno (roles de la OCI, Política de Control Interno, Metodologías de Análisis de causa, Código de Integridad) y evaluación de la aprehensión a estos contenidos.</t>
  </si>
  <si>
    <r>
      <t xml:space="preserve">Leonardo López
Andrés Castillo
</t>
    </r>
    <r>
      <rPr>
        <sz val="8"/>
        <rFont val="Arial"/>
        <family val="2"/>
      </rPr>
      <t>Heiver Hernández</t>
    </r>
  </si>
  <si>
    <t>Informe ejecutivo de cierre de curso de control interno 
Diseño en Moodle de curso de gestión de la mejora
Prueba Piloto de curso de gestión de la mejora</t>
  </si>
  <si>
    <t>Revisión, actualización y socialización del mapa de aseguramiento.</t>
  </si>
  <si>
    <r>
      <rPr>
        <b/>
        <sz val="8"/>
        <rFont val="Arial"/>
        <family val="2"/>
      </rPr>
      <t>Andrés Castillo</t>
    </r>
    <r>
      <rPr>
        <sz val="8"/>
        <rFont val="Arial"/>
        <family val="2"/>
      </rPr>
      <t xml:space="preserve">
Alejandro Marín Cañón
Leonardo López</t>
    </r>
  </si>
  <si>
    <t>Informe con memorando con mapa de aseguramiento.</t>
  </si>
  <si>
    <t>TOTAL ACTIVIDADES DE ENFOQUE HACIA LA PREVENCIÓN</t>
  </si>
  <si>
    <t>Liderazgo estratégico</t>
  </si>
  <si>
    <t>LIDERAZGO ESTRATÉGICO</t>
  </si>
  <si>
    <t>Asistencia a Comités que se encuentran establecidos mediante Resolución Interna a los cuales asiste de la Oficina de Control Interno</t>
  </si>
  <si>
    <r>
      <rPr>
        <b/>
        <sz val="8"/>
        <rFont val="Arial"/>
        <family val="2"/>
      </rPr>
      <t xml:space="preserve">Jefe OCI </t>
    </r>
    <r>
      <rPr>
        <sz val="8"/>
        <rFont val="Arial"/>
        <family val="2"/>
      </rPr>
      <t xml:space="preserve">
Equipo Auditor</t>
    </r>
  </si>
  <si>
    <t>Actas de Comité</t>
  </si>
  <si>
    <t xml:space="preserve">Coordinar las sesiones del  CICCI (Convocatorias, presentaciones y actas) y ejercer la secretaría técnica
Resolución  1006 de 2021.
</t>
  </si>
  <si>
    <t>TOTAL ACTIVIDADES DE LIDERAZGO ESTRATÉGICO</t>
  </si>
  <si>
    <t>ROL RELACIÓN CON ENTES EXTERNOS DE CONTROL</t>
  </si>
  <si>
    <t>Relación con entes externos</t>
  </si>
  <si>
    <t>RELACIÓN CON ENTES EXTERNOS DE CONTROL</t>
  </si>
  <si>
    <t>Servir de puente entre la entidad y los entes externos de control en el marco de las auditorías o visitas (hacer el reparto de los requerimientos y consolidar las respuestas)</t>
  </si>
  <si>
    <r>
      <rPr>
        <b/>
        <sz val="8"/>
        <rFont val="Arial"/>
        <family val="2"/>
      </rPr>
      <t>Jefe de Control Interno</t>
    </r>
    <r>
      <rPr>
        <sz val="8"/>
        <rFont val="Arial"/>
        <family val="2"/>
      </rPr>
      <t xml:space="preserve">
Andrés Castillo 
Leonardo López</t>
    </r>
  </si>
  <si>
    <t>Correos electrónicos con requerimientos y oficios con respuesta a requerimientos a entes externos</t>
  </si>
  <si>
    <t>Hacer seguimiento a las respuestas a entes externos de control para verificar integralidad, pertinencia y oportunidad</t>
  </si>
  <si>
    <r>
      <rPr>
        <b/>
        <sz val="8"/>
        <rFont val="Arial"/>
        <family val="2"/>
      </rPr>
      <t>Jefe de Control Interno</t>
    </r>
    <r>
      <rPr>
        <sz val="8"/>
        <rFont val="Arial"/>
        <family val="2"/>
      </rPr>
      <t xml:space="preserve"> 
Andrés Castillo </t>
    </r>
  </si>
  <si>
    <t>Oficios con respuesta a requerimientos a entes externos</t>
  </si>
  <si>
    <t>RELACIÓN CON ENTES EXERNOS DE CONTROL</t>
  </si>
  <si>
    <r>
      <t xml:space="preserve">Reportes del Sistema de Alertas Tempranas en Materia de Control Interno (SACI de la Contraloría General de la República). </t>
    </r>
    <r>
      <rPr>
        <b/>
        <u/>
        <sz val="8"/>
        <rFont val="Arial"/>
        <family val="2"/>
      </rPr>
      <t>Circular conjunta 001 de 2021 Directrices para la implementación del Sistema de Alertas de Control Interno SACI / Decreto 403 de 2020</t>
    </r>
  </si>
  <si>
    <t>Correos electrónicos con alertas tempranas</t>
  </si>
  <si>
    <t>Auditorías entes de control</t>
  </si>
  <si>
    <t>CONTRALORÍA DISTRITAL</t>
  </si>
  <si>
    <t>Auditoría de desempeño, Código 94, -Evaluación a la Gestión Fiscal adecuación del terreno del patio taller El Corzo de la PLMB- Cod. 94</t>
  </si>
  <si>
    <t>Informe definitivo de ente de control</t>
  </si>
  <si>
    <t>Auditoría  Regular</t>
  </si>
  <si>
    <t>TOTAL ACTIVIDADES AUDITORIAS DE ENTES EXTERNOS DE CONTROL</t>
  </si>
  <si>
    <t>Cumplimiento</t>
  </si>
  <si>
    <t>Mensual</t>
  </si>
  <si>
    <t>Trimestral</t>
  </si>
  <si>
    <t>Semestral</t>
  </si>
  <si>
    <t>Anual</t>
  </si>
  <si>
    <r>
      <rPr>
        <b/>
        <sz val="11"/>
        <color theme="1"/>
        <rFont val="Arial"/>
        <family val="2"/>
      </rPr>
      <t xml:space="preserve">NOTAS: </t>
    </r>
    <r>
      <rPr>
        <sz val="11"/>
        <color theme="1"/>
        <rFont val="Arial"/>
        <family val="2"/>
      </rPr>
      <t xml:space="preserve">
1. El cumplimiento de este plan esta supeditado a la asignación de los recursos necesarios para ejecutarlo, así como a la disposición de las áreas para atender los procesos de auditoría en las fechas programadas.
2. Los cambios en las fechas de ejecución de las actividades formuladas en este plan podrán serán realizados directamente por la jefe de la Oficina de Control Interno, se comunicarán a la dependencia que atienda el tema y quedarán documentados en los registros de autocontrol del proceso control y mejora, se comunicarán posteriormente al CICCI.
3. Las modificaciones en cuanto a cambios de actividades o inclusión de nuevas se presentarán en CICCI para su aprobación.
4. Las actividades programadas de seguimiento a planes de mejoramiento por proceso y suscritos ante la Contraloría dependerán de la existencia de acciones formuladas de lo contrario se diligenciará en el campo de evidencia con:  No Aplica.
5. Las asesorías y acompañamientos se realizarán de oficio y a solicitud de las dependencias y se realizarán las necesarias cada mes.
6. La consolidación de respuestas a entes de control esta supeditada a las solicitudes que realice la Contraloría en el marco de las auditorías.
7. Las actividades adicionales que se realicen se contabilizarán en ejecutado para llevar el control y estadística, pero la ejecución del plan, en todo caso no podrá superar el 100%.
8. El desarrollo del presente plan anual de auditoría está sujeto a las condiciones de operatividad tanto de la Empresa Metro de Bogotá S.A, como de la Oficina de Control Interno en el marco de pandemia por Coronavirus (COVID-19) u otras situaciones de carácter externo a la Empresa que afecten su desarrollo. En consecuencia, los cronogramas específicos de cada actividad son sujetos de cambios según las condiciones que se presenten al momento de su implementación. En este evento se comunicarán y se solicitará la modificación en CICCI debidamente sustentado.</t>
    </r>
  </si>
  <si>
    <r>
      <rPr>
        <b/>
        <sz val="11"/>
        <color theme="1"/>
        <rFont val="Arial"/>
        <family val="2"/>
      </rPr>
      <t>PROYECTADO POR</t>
    </r>
    <r>
      <rPr>
        <sz val="11"/>
        <color theme="1"/>
        <rFont val="Arial"/>
        <family val="2"/>
      </rPr>
      <t>: 
SANDRA ESPERANZA VILLAMIL MUÑOZ
Jefe Oficina de Control Interno</t>
    </r>
  </si>
  <si>
    <r>
      <rPr>
        <b/>
        <sz val="11"/>
        <color theme="1"/>
        <rFont val="Arial"/>
        <family val="2"/>
      </rPr>
      <t>APROBADO EQUIPO OCI, ACTA DE REUNIÓN: 
Socializado previamente por correo electrónico y aprobado en reunión de fecha XXX , acta XXX</t>
    </r>
    <r>
      <rPr>
        <sz val="11"/>
        <color theme="1"/>
        <rFont val="Arial"/>
        <family val="2"/>
      </rPr>
      <t xml:space="preserve">
</t>
    </r>
  </si>
  <si>
    <r>
      <rPr>
        <b/>
        <sz val="11"/>
        <color theme="1"/>
        <rFont val="Arial"/>
        <family val="2"/>
      </rPr>
      <t xml:space="preserve">APROBADO COMTE INSTITUCIONAL DE CORDINACIÓN DE CONTROL INTERNO:
Acta No. Xxxxx de fecha xxxx </t>
    </r>
    <r>
      <rPr>
        <sz val="11"/>
        <color theme="1"/>
        <rFont val="Arial"/>
        <family val="2"/>
      </rPr>
      <t xml:space="preserve">
</t>
    </r>
  </si>
  <si>
    <t>CONTROL DE CAMBIOS</t>
  </si>
  <si>
    <t>FORMATO PROGRAMA DE ASEGURAMIENTO Y MEJORAMIENTO DE LA CALIDAD DEL PROCESO</t>
  </si>
  <si>
    <t xml:space="preserve">Planificar todas la actividades adminsitrativas y de mejoramiento del proceso para asegurar que se cumplan oportunamente y con criterios de calidad.
Consolidar todas las actividades adminsitrativas y de fortalecimiento del proceso a ejecutar por la Oficina de Control Interno durante la vigencia, para asegurar que se cuenta con los recursos necesarios para ejecutarlas y evitar incumplimientos. </t>
  </si>
  <si>
    <t xml:space="preserve">
- Guía de auditoría basada en riesgos para entidades públicas, DAFP versión 4.
- Guía rol de las unidades u oficinas de control interno, auditoría interna o quien haga sus veces, diciembre de 2018
- Guía para la administración del riesgo y el diseño de controles en entidades públicas - Versión 5 - Diciembre de 2020
- Regulaciones internas de reportes de la OCI a los demás procesos e interacciones con éstos.</t>
  </si>
  <si>
    <t>Autocontrol</t>
  </si>
  <si>
    <t>Formato de monitoreo de riesgo mensual (O según la periodicidad que indique la Gerencia de Riesgos) diligenciado</t>
  </si>
  <si>
    <t>Consolidar el seguimiento con las evidencias del avance o cumplimiento de las actividades formuladas en el Plan Anual de Auditoria y presentar los resultados en las reuniones de autocontrol.</t>
  </si>
  <si>
    <t xml:space="preserve">
Equipo de la OCI</t>
  </si>
  <si>
    <t xml:space="preserve">Realizar los reportes de avance y cumplimiento de las acciones formuladas en el Plan Anticorrupción y de atención al Ciudadano - PAAC a cargo de la OCI </t>
  </si>
  <si>
    <t>Reportar  y hacer seguimiento a los indicadores del proceso de Evaluación y Mejoramiento de la Gestión</t>
  </si>
  <si>
    <t>Actas de Reunión CICCI con seguimiento a los indicadores del proceso de Evaluación y Mejoramiento de la Gestión</t>
  </si>
  <si>
    <t>Realizar autoevaluación de los riesgos del proceso y ajustarlos cuando sea pertinente</t>
  </si>
  <si>
    <t>Realizar autoevaluación de la caracterización del proceso</t>
  </si>
  <si>
    <t>Revisión y actualización de los procedimientos del proceso de Evaluación y Mejoramiento de la Gestión cuando se requiera</t>
  </si>
  <si>
    <t>Apoyar la elaboración de los estudios previos para la contratación de la Oficina de Control Interno</t>
  </si>
  <si>
    <t>John Alejandro</t>
  </si>
  <si>
    <t>Estudios Previos y documentos precontractuales para la contratación de la OCI</t>
  </si>
  <si>
    <t>Consolidar el seguimiento con las evidencias del avance o cumplimiento de las actividades formuladas en el Programa de Aseguramiento y mejora de la Calidad y presentar los resultados en reuniones de autocontrol</t>
  </si>
  <si>
    <t>Realizar reuniones de socialización y capacitación internas para fortalecer las competencias en temas como auditoría, riesgos, MIPG, indicadores</t>
  </si>
  <si>
    <t>Realizar la revisión y actualización (Si aplica) de la normatividad en materia de control interno y del proceso de Evaluación y Mejoramiento de la Gestión, remitiendo el normograma con la periodicidad establecida por la Gerencia Jurídica.</t>
  </si>
  <si>
    <t>Correos electrónicos de actualización (Cuando aplique) del normograma del proceso</t>
  </si>
  <si>
    <t>FUID Oficina de Control Interno actualizado y soportes de transferencias documentales (Si aplica)</t>
  </si>
  <si>
    <t>Soportes de la ejecución de las acciones de los planes de mejoramiento interno de la OCI en ejecución y abiertas</t>
  </si>
  <si>
    <t>Mantener actualizado el FUID de la Oficina de Control Interno, e informar y realizar la gestión pertinente frente a posibles transferencias documentales, según las Tablas de Retención Documental aprobadas, según solicitud de la Gerencia Administrativa y de Abastecimiento</t>
  </si>
  <si>
    <t>Consolidar los planes de mejoramiento interno formulados por los proceso de la EMB, allegados a la Oficina de Control Interno</t>
  </si>
  <si>
    <t>Realizar una  revisión, actualización y capacitación del Estatuto de Auditoría y Código de Ética del Auditor .</t>
  </si>
  <si>
    <t>Planes de mejoramiento interno consolidados</t>
  </si>
  <si>
    <t>Certificados de diplomado de integridad</t>
  </si>
  <si>
    <r>
      <rPr>
        <b/>
        <sz val="8"/>
        <rFont val="Arial"/>
        <family val="2"/>
      </rPr>
      <t xml:space="preserve">Seguimiento a la Austeridad en el Gasto
</t>
    </r>
    <r>
      <rPr>
        <b/>
        <u/>
        <sz val="8"/>
        <rFont val="Arial"/>
        <family val="2"/>
      </rPr>
      <t xml:space="preserve">Decreto Nacional 1068 de 2015  artículos 2.8.4.8.1, 2.8.4.8.2 y 2.8.4.3.1.4 </t>
    </r>
    <r>
      <rPr>
        <sz val="8"/>
        <rFont val="Arial"/>
        <family val="2"/>
      </rPr>
      <t xml:space="preserve">(compiló Decretos Nacionales 1737, 1738 de 1998 y 984 de 2012,   Decreto 492 de 2019 , Decreto 1009 de 2020, Decreto Nacional 648 de 2017 artículo 2.2.21.4.9. literal H.. Incluir:
*Seguimiento a Contratos o convenios con terceros para la administración de recursos 
</t>
    </r>
    <r>
      <rPr>
        <b/>
        <u/>
        <sz val="8"/>
        <rFont val="Arial"/>
        <family val="2"/>
      </rPr>
      <t xml:space="preserve">* Trimestral a representante legal. </t>
    </r>
    <r>
      <rPr>
        <sz val="8"/>
        <rFont val="Arial"/>
        <family val="2"/>
      </rPr>
      <t xml:space="preserve">
Resolución Reglamentaria 11 de 2014 de la Contraloría de Bogotá, Decreto 1068 de 2015 / Decreto 492 de 2019
Informe de Austeridad del Gasto de la vigencia 2021 (CBN-1015)</t>
    </r>
  </si>
  <si>
    <t>Acta CICCI</t>
  </si>
  <si>
    <t>Informe con memorando y publicación en página Web
Acta CICCI</t>
  </si>
  <si>
    <r>
      <t xml:space="preserve">Alejandro Marín Cañón 
</t>
    </r>
    <r>
      <rPr>
        <sz val="8"/>
        <rFont val="Arial"/>
        <family val="2"/>
      </rPr>
      <t>(Apoya todo el equipo)</t>
    </r>
  </si>
  <si>
    <r>
      <t xml:space="preserve">Leonardo López
</t>
    </r>
    <r>
      <rPr>
        <sz val="8"/>
        <rFont val="Arial"/>
        <family val="2"/>
      </rPr>
      <t>(Apoya todo el equipo)</t>
    </r>
  </si>
  <si>
    <t>SEGUIMIENTO A PARTICIPACIÓN CIUDADANA Y CONTROL SOCIAL</t>
  </si>
  <si>
    <t>Seguimiento a participación ciudadana y control social.</t>
  </si>
  <si>
    <r>
      <rPr>
        <b/>
        <sz val="8"/>
        <rFont val="Arial"/>
        <family val="2"/>
      </rPr>
      <t>Leonardo López</t>
    </r>
    <r>
      <rPr>
        <sz val="8"/>
        <rFont val="Arial"/>
        <family val="2"/>
      </rPr>
      <t xml:space="preserve">
Equipo OCI</t>
    </r>
  </si>
  <si>
    <r>
      <rPr>
        <b/>
        <sz val="8"/>
        <rFont val="Arial"/>
        <family val="2"/>
      </rPr>
      <t>Ana Libia Garzón</t>
    </r>
    <r>
      <rPr>
        <sz val="8"/>
        <rFont val="Arial"/>
        <family val="2"/>
      </rPr>
      <t xml:space="preserve">
Heiver Hernández
Andrés Castillo</t>
    </r>
  </si>
  <si>
    <r>
      <rPr>
        <b/>
        <sz val="8"/>
        <rFont val="Arial"/>
        <family val="2"/>
      </rPr>
      <t xml:space="preserve">Alejandro Marín
</t>
    </r>
    <r>
      <rPr>
        <sz val="8"/>
        <rFont val="Arial"/>
        <family val="2"/>
      </rPr>
      <t>Ana Libia Garzón</t>
    </r>
  </si>
  <si>
    <t xml:space="preserve">Informe reportado en SIVICOF y publicación en página Web
Certificación  </t>
  </si>
  <si>
    <r>
      <t xml:space="preserve">Ana Libia Garzón
</t>
    </r>
    <r>
      <rPr>
        <sz val="9"/>
        <rFont val="Arial"/>
        <family val="2"/>
      </rPr>
      <t>Heiver Hernández
Andrés Castillo</t>
    </r>
  </si>
  <si>
    <t>Aplica para el proceso de Evaluación y Mejoramiento de la Gestión, así como las actividades que se generan en las interacciones con los demás procesos de la EMB</t>
  </si>
  <si>
    <t>Reuniones de autocontrol y autoevaluación. Elaborar las ayudas de memoria de las reuniones de autoCONTROL del proceso de Evaluación y Mejoramiento de la Gestión.</t>
  </si>
  <si>
    <r>
      <t xml:space="preserve">Leonardo López
</t>
    </r>
    <r>
      <rPr>
        <sz val="8"/>
        <rFont val="Arial"/>
        <family val="2"/>
      </rPr>
      <t>Equipo de la OCI</t>
    </r>
  </si>
  <si>
    <t>Ayuda de memoria</t>
  </si>
  <si>
    <t>Pendiente indicar unidad de medida</t>
  </si>
  <si>
    <t xml:space="preserve">Realizar actividades de sensibilización de la política de control interno para el fortalecimiento de la cultura del control </t>
  </si>
  <si>
    <t>Boletines Somos Metro, correos, encuesta de percepción, evaluaciónes, informes</t>
  </si>
  <si>
    <t>Realizar el reporte de la ejecución de controles de los riesgos de gestión y corrupción del proceso de Evaluación y Mejoramiento de la Gestión  y presentar resultados en reuniones de autocontrol.</t>
  </si>
  <si>
    <t>Ayuda de memoria y documento actualizado y publicado en el SIG</t>
  </si>
  <si>
    <t>Realizar el Curso de integridad dictado por el DAFP</t>
  </si>
  <si>
    <t>Realizar los reportes conforme a la Resolución 1010 de 2021 (Delegación)</t>
  </si>
  <si>
    <t>Memorando</t>
  </si>
  <si>
    <t>Ayuda de memoria / Correos electrónicos</t>
  </si>
  <si>
    <t>Registros de asistencia / Certificaciones (Cuando aplica)</t>
  </si>
  <si>
    <t>Asistir a las capacitaciones en el marco del Plan Institucional de Capacitaciones y demás asignadas (Convocadas por entidades del órden nacional y distrital)</t>
  </si>
  <si>
    <r>
      <t xml:space="preserve">John Alejandro
</t>
    </r>
    <r>
      <rPr>
        <sz val="8"/>
        <rFont val="Arial"/>
        <family val="2"/>
      </rPr>
      <t>Equipo de la OCI</t>
    </r>
  </si>
  <si>
    <t>Ejecutar las acciones de mejora de los planes de mejoramiento interno, con fuente de autoevaluación, formuladas por la Oficina de Control Interno del proceso de Evaluación y Mejoramiento de la Gestión</t>
  </si>
  <si>
    <r>
      <t xml:space="preserve">Leonardo López 
</t>
    </r>
    <r>
      <rPr>
        <sz val="8"/>
        <rFont val="Arial"/>
        <family val="2"/>
      </rPr>
      <t>Equipo de la OCI</t>
    </r>
  </si>
  <si>
    <t>Realizar las actividades convocadas como representante de la Oficina de Control Interno como parte del equipo de gestores de integridad</t>
  </si>
  <si>
    <t>Acta de Reunión / Ayuda de Memoria / Listado de Asistencia</t>
  </si>
  <si>
    <t>1. ROL EVALUACIÓN Y SEGUIMIENTO</t>
  </si>
  <si>
    <t>1.2 INFORMES DE LEY</t>
  </si>
  <si>
    <t>1.1 AUDITORÍAS INTERNAS DE GESTIÓN</t>
  </si>
  <si>
    <t>1.3 SEGUIMIENTOS ESPECIALES</t>
  </si>
  <si>
    <t>2. ROL EVALUACIÓN DE LA GESTIÓN DE RIESGO</t>
  </si>
  <si>
    <t>3. ROL ENFOQUE HACIA LA PREVENCIÓN</t>
  </si>
  <si>
    <t>4. ROL LIDERAZGO ESTRATÉGICO</t>
  </si>
  <si>
    <r>
      <rPr>
        <b/>
        <sz val="8"/>
        <color theme="1"/>
        <rFont val="Arial"/>
        <family val="2"/>
      </rPr>
      <t>Evaluación al Sistema de Control Interno Contable</t>
    </r>
    <r>
      <rPr>
        <sz val="8"/>
        <color theme="1"/>
        <rFont val="Arial"/>
        <family val="2"/>
      </rPr>
      <t xml:space="preserve">
*  </t>
    </r>
    <r>
      <rPr>
        <b/>
        <u/>
        <sz val="8"/>
        <color theme="1"/>
        <rFont val="Arial"/>
        <family val="2"/>
      </rPr>
      <t>Antes del 12 de febrero</t>
    </r>
    <r>
      <rPr>
        <sz val="8"/>
        <color theme="1"/>
        <rFont val="Arial"/>
        <family val="2"/>
      </rPr>
      <t xml:space="preserve"> a la Dirección Distrital de Contabilidad.
*  </t>
    </r>
    <r>
      <rPr>
        <b/>
        <u/>
        <sz val="8"/>
        <color theme="1"/>
        <rFont val="Arial"/>
        <family val="2"/>
      </rPr>
      <t>Antes del 15 febrero</t>
    </r>
    <r>
      <rPr>
        <sz val="8"/>
        <color theme="1"/>
        <rFont val="Arial"/>
        <family val="2"/>
      </rPr>
      <t xml:space="preserve"> a Contraloría de Bogotá, en formato CBN-1019 en la Rendición Cuenta Anual (Décimo primer día hábil de febrero) 
</t>
    </r>
    <r>
      <rPr>
        <b/>
        <u/>
        <sz val="8"/>
        <color theme="1"/>
        <rFont val="Arial"/>
        <family val="2"/>
      </rPr>
      <t xml:space="preserve">Decreto Nacional 648 de 2017 artículo 2.2.21.4.9. literal "d". </t>
    </r>
    <r>
      <rPr>
        <sz val="8"/>
        <color theme="1"/>
        <rFont val="Arial"/>
        <family val="2"/>
      </rPr>
      <t xml:space="preserve"> </t>
    </r>
    <r>
      <rPr>
        <b/>
        <u/>
        <sz val="8"/>
        <color theme="1"/>
        <rFont val="Arial"/>
        <family val="2"/>
      </rPr>
      <t xml:space="preserve">Resolución 193 de 2016 </t>
    </r>
    <r>
      <rPr>
        <sz val="8"/>
        <color theme="1"/>
        <rFont val="Arial"/>
        <family val="2"/>
      </rPr>
      <t>y Resolucón 706 de 2016, Art. 16 de la Contaduría General de la Nación</t>
    </r>
    <r>
      <rPr>
        <b/>
        <u/>
        <sz val="8"/>
        <color theme="1"/>
        <rFont val="Arial"/>
        <family val="2"/>
      </rPr>
      <t xml:space="preserve">
Resolución de la Secretaría Distrital de Hacienda  DDC-000002 del 2018, articulo 3º,</t>
    </r>
    <r>
      <rPr>
        <sz val="8"/>
        <color theme="1"/>
        <rFont val="Arial"/>
        <family val="2"/>
      </rPr>
      <t xml:space="preserve"> (Formulario CGN2016) Evaluación control interno contable en los plazos establecidos por la Veeduría Distrital.</t>
    </r>
    <r>
      <rPr>
        <b/>
        <u/>
        <sz val="8"/>
        <color theme="1"/>
        <rFont val="Arial"/>
        <family val="2"/>
      </rPr>
      <t xml:space="preserve">
articulo 16 de la Resolución 706 de 2016 de la Contaduría General de la Nación.
Instructivo No. 001 del 24 de diciembre de 2021, ítem 2.1.2 del numeral 2 asuntos relacionados con el reporte de la información a la Contaduría General de la Nación – Reporte fecha limite es el 28 de febrero de 2022 de acuerdo con la Resolución 706 de 2016 y sus modificaciones
</t>
    </r>
  </si>
  <si>
    <r>
      <t xml:space="preserve">Alejandro Marín
</t>
    </r>
    <r>
      <rPr>
        <sz val="8"/>
        <color theme="1"/>
        <rFont val="Arial"/>
        <family val="2"/>
      </rPr>
      <t xml:space="preserve">John Salamanca
Heiver Hernández
Ana Libia
</t>
    </r>
    <r>
      <rPr>
        <b/>
        <sz val="8"/>
        <color theme="1"/>
        <rFont val="Arial"/>
        <family val="2"/>
      </rPr>
      <t>Supervisa: Andrés Castillo</t>
    </r>
  </si>
  <si>
    <t>5. AUDITORIAS DE ENTES EXTERNOS DE CONTROL</t>
  </si>
  <si>
    <t>Proceso Gestión Tecnologica  (Política de Gobierno Digital, Seguridad de la Información, PETI, NTC 5854 de Accesibilidad a la Web, Ley 1712 de 2014, Decreto 1519 de 2020, revisión de contrato de proveedores de servicios y revisión de controles implementados, Evaluación de la Gestión Documental).</t>
  </si>
  <si>
    <t>Proceso Gestión Integral de Proyectos Ferreos  (Evaluación del cumplimiento del objetivo del proceso, metas proyectos de inversión ejecutadas por el proceso, Evaluación de la Gestión Documental).</t>
  </si>
  <si>
    <r>
      <t xml:space="preserve">Gestión del Talento Humano (Política de Gestión Estratégica de Talento Humano - evaluación de los planes de Bienes e incentivos, capacitación, planes y programas de SGSST, </t>
    </r>
    <r>
      <rPr>
        <b/>
        <u/>
        <sz val="8"/>
        <color theme="1"/>
        <rFont val="Arial"/>
        <family val="2"/>
      </rPr>
      <t>(Art. 2.2.4.6.29. Decreto 1072-2015,  Resolución 0312 de 2019</t>
    </r>
    <r>
      <rPr>
        <sz val="8"/>
        <color theme="1"/>
        <rFont val="Arial"/>
        <family val="2"/>
      </rPr>
      <t>) comités, revisión pagos de nómina - Ingreso, desarrollo o permanencia y retiro- , cumplimiento de normatividad legal aplicable, Directiva 008 de 2021 - Numeral 1.9, Evaluación de la Gestión Documental)</t>
    </r>
  </si>
  <si>
    <r>
      <t xml:space="preserve">Andrés Castillo 
</t>
    </r>
    <r>
      <rPr>
        <sz val="8"/>
        <rFont val="Arial"/>
        <family val="2"/>
      </rPr>
      <t xml:space="preserve">Ana Libia
Heiver Hernández
John Salamanca
</t>
    </r>
    <r>
      <rPr>
        <b/>
        <sz val="8"/>
        <rFont val="Arial"/>
        <family val="2"/>
      </rPr>
      <t>Supervisa: Leonardo López</t>
    </r>
  </si>
  <si>
    <r>
      <t xml:space="preserve">Andrés Castillo
</t>
    </r>
    <r>
      <rPr>
        <sz val="8"/>
        <rFont val="Arial"/>
        <family val="2"/>
      </rPr>
      <t>Alejandro Marín</t>
    </r>
    <r>
      <rPr>
        <b/>
        <sz val="8"/>
        <rFont val="Arial"/>
        <family val="2"/>
      </rPr>
      <t xml:space="preserve"> </t>
    </r>
    <r>
      <rPr>
        <sz val="8"/>
        <rFont val="Arial"/>
        <family val="2"/>
      </rPr>
      <t>Cañón</t>
    </r>
  </si>
  <si>
    <r>
      <t xml:space="preserve">Ana Libia Garzón
</t>
    </r>
    <r>
      <rPr>
        <sz val="9"/>
        <rFont val="Arial"/>
        <family val="2"/>
      </rPr>
      <t xml:space="preserve">John Salamanca
Alejandro Marín Cañón
Heiver Hernández
Leonardo López
</t>
    </r>
  </si>
  <si>
    <r>
      <rPr>
        <b/>
        <sz val="8"/>
        <rFont val="Arial"/>
        <family val="2"/>
      </rPr>
      <t>Comité de Conciliaciones</t>
    </r>
    <r>
      <rPr>
        <sz val="8"/>
        <rFont val="Arial"/>
        <family val="2"/>
      </rPr>
      <t xml:space="preserve"> (</t>
    </r>
    <r>
      <rPr>
        <b/>
        <u/>
        <sz val="8"/>
        <rFont val="Arial"/>
        <family val="2"/>
      </rPr>
      <t>Decreto Nacional No.1716 de 2009</t>
    </r>
    <r>
      <rPr>
        <sz val="8"/>
        <rFont val="Arial"/>
        <family val="2"/>
      </rPr>
      <t xml:space="preserve">). Seguimiento al Sistema de Procesos Judiciales SIPROJ. Decreto 1069 de 2015 modificado por el art 3 del Decreto 1167 de 2015, Decreto Distrital 839 de 2018, Circular 017 de 2017 de la Secretaría Jurídica Distrital – Subsecretaría Jurídica Distrital. </t>
    </r>
  </si>
  <si>
    <r>
      <rPr>
        <b/>
        <sz val="8"/>
        <rFont val="Arial"/>
        <family val="2"/>
      </rPr>
      <t>Decreto Distrital No. 807 de 2019 (artículo 39, parágrafo 5).</t>
    </r>
    <r>
      <rPr>
        <sz val="8"/>
        <rFont val="Arial"/>
        <family val="2"/>
      </rPr>
      <t xml:space="preserve"> Seguimiento a Metas Plan de Desarrollo Proyectos de inversión vigencia 2022</t>
    </r>
    <r>
      <rPr>
        <sz val="8"/>
        <color rgb="FFFF0000"/>
        <rFont val="Arial"/>
        <family val="2"/>
      </rPr>
      <t xml:space="preserve">  </t>
    </r>
  </si>
  <si>
    <r>
      <rPr>
        <b/>
        <sz val="8"/>
        <rFont val="Arial"/>
        <family val="2"/>
      </rPr>
      <t xml:space="preserve">Informe Decreto Distrital No. 807 de 2019 (artículo 39, parágrafo 4). </t>
    </r>
    <r>
      <rPr>
        <sz val="8"/>
        <rFont val="Arial"/>
        <family val="2"/>
      </rPr>
      <t xml:space="preserve"> Autoevaluación del Estatuto de Auditoría y Código de ética del Auditor e informe de gestión Oficina de Control Interno (Incluir la autoevaluación con los resultados de las evaluaciones realizadas por los auditados. </t>
    </r>
  </si>
  <si>
    <r>
      <rPr>
        <b/>
        <sz val="8"/>
        <rFont val="Arial"/>
        <family val="2"/>
      </rPr>
      <t>Informe consolidado de Seguimiento a planes de mejoramiento internos.</t>
    </r>
    <r>
      <rPr>
        <sz val="8"/>
        <rFont val="Arial"/>
        <family val="2"/>
      </rPr>
      <t xml:space="preserve">
Manual Operativo MIPG, versión 4. Política de Control Interno, pág. 28 y pregunta 17.8 Formato de evalaución independiente del sistema de control interno (Semestral) - Efectividad acciones</t>
    </r>
  </si>
  <si>
    <r>
      <rPr>
        <b/>
        <sz val="8"/>
        <rFont val="Arial"/>
        <family val="2"/>
      </rPr>
      <t>Informe consolidado de seguimiento a  plan de mejoramiento suscrito con entes de control.</t>
    </r>
    <r>
      <rPr>
        <sz val="8"/>
        <rFont val="Arial"/>
        <family val="2"/>
      </rPr>
      <t xml:space="preserve">
Manual Operativo MIPG, versión 4. Política de Control Interno, pág. 28 y pregunta 17.8 Formato de evalaución independiente del sistema de control interno (Semestral) - Efectividad acciones</t>
    </r>
  </si>
  <si>
    <t>Contraloría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</si>
</sst>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Red]0"/>
    <numFmt numFmtId="166" formatCode="#,##0.0"/>
  </numFmts>
  <fonts count="22" x14ac:knownFonts="1">
    <font>
      <sz val="11"/>
      <color theme="1"/>
      <name val="Arial"/>
      <family val="2"/>
    </font>
    <font>
      <b/>
      <sz val="11"/>
      <color theme="1"/>
      <name val="Calibri"/>
      <family val="2"/>
      <scheme val="minor"/>
    </font>
    <font>
      <sz val="11"/>
      <color theme="1"/>
      <name val="Arial"/>
      <family val="2"/>
    </font>
    <font>
      <sz val="12"/>
      <color theme="1"/>
      <name val="Century Gothic"/>
      <family val="2"/>
    </font>
    <font>
      <sz val="10"/>
      <name val="Arial"/>
      <family val="2"/>
    </font>
    <font>
      <b/>
      <sz val="10"/>
      <name val="Arial"/>
      <family val="2"/>
    </font>
    <font>
      <b/>
      <sz val="8"/>
      <name val="Arial"/>
      <family val="2"/>
    </font>
    <font>
      <b/>
      <sz val="8"/>
      <color theme="1"/>
      <name val="Arial"/>
      <family val="2"/>
    </font>
    <font>
      <sz val="8"/>
      <name val="Arial"/>
      <family val="2"/>
    </font>
    <font>
      <b/>
      <sz val="10"/>
      <color theme="1"/>
      <name val="Arial"/>
      <family val="2"/>
    </font>
    <font>
      <sz val="8"/>
      <color theme="1"/>
      <name val="Arial"/>
      <family val="2"/>
    </font>
    <font>
      <b/>
      <sz val="8"/>
      <color rgb="FFFF0000"/>
      <name val="Arial"/>
      <family val="2"/>
    </font>
    <font>
      <sz val="8"/>
      <color rgb="FFFF0000"/>
      <name val="Arial"/>
      <family val="2"/>
    </font>
    <font>
      <sz val="12"/>
      <name val="Century Gothic"/>
      <family val="2"/>
    </font>
    <font>
      <b/>
      <sz val="11"/>
      <color theme="1"/>
      <name val="Arial"/>
      <family val="2"/>
    </font>
    <font>
      <b/>
      <u/>
      <sz val="8"/>
      <name val="Arial"/>
      <family val="2"/>
    </font>
    <font>
      <u/>
      <sz val="8"/>
      <name val="Arial"/>
      <family val="2"/>
    </font>
    <font>
      <b/>
      <u/>
      <sz val="8"/>
      <color theme="1"/>
      <name val="Arial"/>
      <family val="2"/>
    </font>
    <font>
      <sz val="9"/>
      <name val="Arial"/>
      <family val="2"/>
    </font>
    <font>
      <b/>
      <sz val="9"/>
      <name val="Arial"/>
      <family val="2"/>
    </font>
    <font>
      <u/>
      <sz val="8"/>
      <color theme="1"/>
      <name val="Arial"/>
      <family val="2"/>
    </font>
    <font>
      <b/>
      <sz val="8"/>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5" tint="0.59999389629810485"/>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cellStyleXfs>
  <cellXfs count="264">
    <xf numFmtId="0" fontId="0" fillId="0" borderId="0" xfId="0"/>
    <xf numFmtId="0" fontId="3" fillId="3" borderId="0" xfId="0" applyFont="1" applyFill="1" applyAlignment="1">
      <alignment vertical="center" wrapText="1"/>
    </xf>
    <xf numFmtId="0" fontId="8" fillId="4" borderId="18" xfId="0" applyFont="1" applyFill="1" applyBorder="1" applyAlignment="1">
      <alignment vertical="center" wrapText="1"/>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3" fillId="3" borderId="26" xfId="0" applyFont="1" applyFill="1" applyBorder="1" applyAlignment="1">
      <alignment vertical="center" wrapText="1"/>
    </xf>
    <xf numFmtId="0" fontId="10" fillId="0" borderId="8" xfId="0" applyFont="1" applyBorder="1" applyAlignment="1">
      <alignment horizontal="center" vertical="center" wrapText="1"/>
    </xf>
    <xf numFmtId="0" fontId="8" fillId="0" borderId="8" xfId="0" applyFont="1" applyBorder="1" applyAlignment="1">
      <alignment horizontal="left" vertical="center" wrapText="1"/>
    </xf>
    <xf numFmtId="3" fontId="8" fillId="0" borderId="8" xfId="0" applyNumberFormat="1" applyFont="1" applyBorder="1" applyAlignment="1">
      <alignment horizontal="center" vertical="center" wrapText="1"/>
    </xf>
    <xf numFmtId="3" fontId="11" fillId="0" borderId="8" xfId="0" applyNumberFormat="1" applyFont="1" applyBorder="1" applyAlignment="1">
      <alignment horizontal="center" vertical="center" wrapText="1"/>
    </xf>
    <xf numFmtId="3" fontId="8" fillId="0" borderId="9" xfId="0" applyNumberFormat="1" applyFont="1" applyBorder="1" applyAlignment="1">
      <alignment horizontal="center" vertical="center" wrapText="1"/>
    </xf>
    <xf numFmtId="3" fontId="6" fillId="0" borderId="24" xfId="0" applyNumberFormat="1" applyFont="1" applyBorder="1" applyAlignment="1">
      <alignment horizontal="center" vertical="center" wrapText="1"/>
    </xf>
    <xf numFmtId="3" fontId="8" fillId="0" borderId="11" xfId="0" applyNumberFormat="1" applyFont="1" applyBorder="1" applyAlignment="1">
      <alignment horizontal="center" vertical="center" wrapText="1"/>
    </xf>
    <xf numFmtId="0" fontId="6" fillId="0" borderId="8" xfId="0" applyFont="1" applyBorder="1" applyAlignment="1">
      <alignment horizontal="center" vertical="center" wrapText="1"/>
    </xf>
    <xf numFmtId="164" fontId="8" fillId="0" borderId="8" xfId="2" applyNumberFormat="1" applyFont="1" applyFill="1" applyBorder="1" applyAlignment="1">
      <alignment horizontal="center" vertical="center" wrapText="1"/>
    </xf>
    <xf numFmtId="0" fontId="6" fillId="0" borderId="18" xfId="0" applyFont="1" applyBorder="1" applyAlignment="1">
      <alignment vertical="center" wrapText="1"/>
    </xf>
    <xf numFmtId="0" fontId="3" fillId="3" borderId="30" xfId="0" applyFont="1" applyFill="1" applyBorder="1" applyAlignment="1">
      <alignment vertical="center" wrapText="1"/>
    </xf>
    <xf numFmtId="0" fontId="3" fillId="0" borderId="11" xfId="0" applyFont="1" applyBorder="1" applyAlignment="1">
      <alignment vertical="center" wrapText="1"/>
    </xf>
    <xf numFmtId="0" fontId="3" fillId="0" borderId="0" xfId="0" applyFont="1" applyAlignment="1">
      <alignment vertical="center" wrapText="1"/>
    </xf>
    <xf numFmtId="0" fontId="3" fillId="3" borderId="11" xfId="0" applyFont="1" applyFill="1" applyBorder="1" applyAlignment="1">
      <alignment vertical="center" wrapText="1"/>
    </xf>
    <xf numFmtId="0" fontId="6" fillId="0" borderId="17" xfId="0" applyFont="1" applyBorder="1" applyAlignment="1">
      <alignment vertical="center" wrapText="1"/>
    </xf>
    <xf numFmtId="165" fontId="8" fillId="3" borderId="8" xfId="1" applyNumberFormat="1" applyFont="1" applyFill="1" applyBorder="1" applyAlignment="1">
      <alignment horizontal="center" vertical="center" wrapText="1"/>
    </xf>
    <xf numFmtId="3" fontId="6" fillId="3" borderId="24" xfId="0" applyNumberFormat="1" applyFont="1" applyFill="1" applyBorder="1" applyAlignment="1">
      <alignment horizontal="center" vertical="center" wrapText="1"/>
    </xf>
    <xf numFmtId="43" fontId="8" fillId="3" borderId="17" xfId="1" applyFont="1" applyFill="1" applyBorder="1" applyAlignment="1">
      <alignment vertical="center" wrapText="1"/>
    </xf>
    <xf numFmtId="43" fontId="3" fillId="3" borderId="11" xfId="1" applyFont="1" applyFill="1" applyBorder="1" applyAlignment="1">
      <alignment vertical="center" wrapText="1"/>
    </xf>
    <xf numFmtId="43" fontId="3" fillId="3" borderId="0" xfId="1" applyFont="1" applyFill="1" applyAlignment="1">
      <alignment vertical="center" wrapText="1"/>
    </xf>
    <xf numFmtId="0" fontId="8" fillId="3" borderId="3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8" fillId="0" borderId="10" xfId="0" applyFont="1" applyBorder="1" applyAlignment="1">
      <alignment horizontal="left" vertical="center" wrapText="1"/>
    </xf>
    <xf numFmtId="3" fontId="6" fillId="3" borderId="32" xfId="0" applyNumberFormat="1" applyFont="1" applyFill="1" applyBorder="1" applyAlignment="1">
      <alignment horizontal="center" vertical="center" wrapText="1"/>
    </xf>
    <xf numFmtId="0" fontId="8" fillId="3" borderId="17" xfId="0" applyFont="1" applyFill="1" applyBorder="1" applyAlignment="1">
      <alignment vertical="center" wrapText="1"/>
    </xf>
    <xf numFmtId="9" fontId="6" fillId="3" borderId="24" xfId="2" applyFont="1" applyFill="1" applyBorder="1" applyAlignment="1">
      <alignment horizontal="center" vertical="center" wrapText="1"/>
    </xf>
    <xf numFmtId="9" fontId="6" fillId="3" borderId="8" xfId="2" applyFont="1" applyFill="1" applyBorder="1" applyAlignment="1">
      <alignment horizontal="center" vertical="center" wrapText="1"/>
    </xf>
    <xf numFmtId="0" fontId="8" fillId="0" borderId="8" xfId="0" applyFont="1" applyBorder="1" applyAlignment="1">
      <alignment horizontal="center" vertical="center" wrapText="1"/>
    </xf>
    <xf numFmtId="0" fontId="13" fillId="0" borderId="11" xfId="0" applyFont="1" applyBorder="1" applyAlignment="1">
      <alignment vertical="center" wrapText="1"/>
    </xf>
    <xf numFmtId="0" fontId="10" fillId="0" borderId="18" xfId="0" applyFont="1" applyBorder="1" applyAlignment="1">
      <alignment horizontal="left" vertical="center" wrapText="1"/>
    </xf>
    <xf numFmtId="3" fontId="8" fillId="3" borderId="8" xfId="0" applyNumberFormat="1" applyFont="1" applyFill="1" applyBorder="1" applyAlignment="1">
      <alignment horizontal="center" vertical="center" wrapText="1"/>
    </xf>
    <xf numFmtId="3" fontId="8" fillId="3" borderId="11" xfId="0" applyNumberFormat="1" applyFont="1" applyFill="1" applyBorder="1" applyAlignment="1">
      <alignment horizontal="center" vertical="center" wrapText="1"/>
    </xf>
    <xf numFmtId="3" fontId="6" fillId="3" borderId="8" xfId="0" applyNumberFormat="1" applyFont="1" applyFill="1" applyBorder="1" applyAlignment="1">
      <alignment horizontal="center" vertical="center" wrapText="1"/>
    </xf>
    <xf numFmtId="0" fontId="10" fillId="3" borderId="0" xfId="0" applyFont="1" applyFill="1" applyAlignment="1">
      <alignment vertical="center" wrapText="1"/>
    </xf>
    <xf numFmtId="0" fontId="6" fillId="0" borderId="8" xfId="0" applyFont="1" applyBorder="1" applyAlignment="1">
      <alignment horizontal="left" vertical="center" wrapText="1"/>
    </xf>
    <xf numFmtId="0" fontId="8" fillId="0" borderId="11" xfId="0" applyFont="1" applyBorder="1" applyAlignment="1">
      <alignment horizontal="center" vertical="center" wrapText="1"/>
    </xf>
    <xf numFmtId="0" fontId="8" fillId="0" borderId="18" xfId="0" applyFont="1" applyBorder="1" applyAlignment="1">
      <alignment horizontal="left" vertical="center" wrapText="1"/>
    </xf>
    <xf numFmtId="0" fontId="8" fillId="3" borderId="8"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8" xfId="0" applyFont="1" applyFill="1" applyBorder="1" applyAlignment="1">
      <alignment horizontal="center" vertical="center" wrapText="1"/>
    </xf>
    <xf numFmtId="164" fontId="8" fillId="3" borderId="8" xfId="2" applyNumberFormat="1" applyFont="1" applyFill="1" applyBorder="1" applyAlignment="1">
      <alignment horizontal="center" vertical="center" wrapText="1"/>
    </xf>
    <xf numFmtId="0" fontId="8" fillId="3" borderId="17" xfId="0" applyFont="1" applyFill="1" applyBorder="1" applyAlignment="1">
      <alignment horizontal="left" vertical="center" wrapText="1"/>
    </xf>
    <xf numFmtId="0" fontId="8" fillId="0" borderId="29" xfId="0" applyFont="1" applyBorder="1" applyAlignment="1">
      <alignment horizontal="center" vertical="center" wrapText="1"/>
    </xf>
    <xf numFmtId="0" fontId="8" fillId="0" borderId="29" xfId="0" applyFont="1" applyBorder="1" applyAlignment="1">
      <alignment horizontal="left" vertical="center" wrapText="1"/>
    </xf>
    <xf numFmtId="0" fontId="6" fillId="0" borderId="29" xfId="0" applyFont="1" applyBorder="1" applyAlignment="1">
      <alignment horizontal="center" vertical="center" wrapText="1"/>
    </xf>
    <xf numFmtId="0" fontId="8" fillId="3" borderId="29"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8" fillId="0" borderId="30" xfId="0" applyFont="1" applyBorder="1" applyAlignment="1">
      <alignment horizontal="center" vertical="center" wrapText="1"/>
    </xf>
    <xf numFmtId="0" fontId="6" fillId="0" borderId="29" xfId="0" applyFont="1" applyBorder="1" applyAlignment="1">
      <alignment horizontal="left" vertical="center" wrapText="1"/>
    </xf>
    <xf numFmtId="0" fontId="6" fillId="3" borderId="29" xfId="0" applyFont="1" applyFill="1" applyBorder="1" applyAlignment="1">
      <alignment horizontal="left" vertical="center" wrapText="1"/>
    </xf>
    <xf numFmtId="164" fontId="8" fillId="0" borderId="29" xfId="2" applyNumberFormat="1" applyFont="1" applyFill="1" applyBorder="1" applyAlignment="1">
      <alignment horizontal="center" vertical="center" wrapText="1"/>
    </xf>
    <xf numFmtId="0" fontId="13" fillId="3" borderId="11" xfId="0" applyFont="1" applyFill="1" applyBorder="1" applyAlignment="1">
      <alignment vertical="center" wrapText="1"/>
    </xf>
    <xf numFmtId="0" fontId="13" fillId="3" borderId="0" xfId="0" applyFont="1" applyFill="1" applyAlignment="1">
      <alignment vertical="center" wrapText="1"/>
    </xf>
    <xf numFmtId="0" fontId="8" fillId="3" borderId="10" xfId="0" applyFont="1" applyFill="1" applyBorder="1" applyAlignment="1">
      <alignment horizontal="center" vertical="center" wrapText="1"/>
    </xf>
    <xf numFmtId="0" fontId="8" fillId="3" borderId="10" xfId="0" applyFont="1" applyFill="1" applyBorder="1" applyAlignment="1">
      <alignment horizontal="left" vertical="center" wrapText="1"/>
    </xf>
    <xf numFmtId="0" fontId="6" fillId="0" borderId="17" xfId="3" applyNumberFormat="1" applyFont="1" applyFill="1" applyBorder="1" applyAlignment="1">
      <alignment horizontal="left" vertical="center" wrapText="1"/>
    </xf>
    <xf numFmtId="0" fontId="8" fillId="3" borderId="10" xfId="0" applyFont="1" applyFill="1" applyBorder="1" applyAlignment="1">
      <alignment horizontal="justify" vertical="center" wrapText="1"/>
    </xf>
    <xf numFmtId="0" fontId="6" fillId="3" borderId="17" xfId="3" applyNumberFormat="1" applyFont="1" applyFill="1" applyBorder="1" applyAlignment="1">
      <alignment horizontal="left" vertical="center" wrapText="1"/>
    </xf>
    <xf numFmtId="0" fontId="8" fillId="3" borderId="17" xfId="3" applyNumberFormat="1" applyFont="1" applyFill="1" applyBorder="1" applyAlignment="1">
      <alignment horizontal="left" vertical="center" wrapText="1"/>
    </xf>
    <xf numFmtId="0" fontId="8" fillId="3" borderId="10" xfId="0" applyFont="1" applyFill="1" applyBorder="1" applyAlignment="1">
      <alignment vertical="center" wrapText="1"/>
    </xf>
    <xf numFmtId="0" fontId="8" fillId="0" borderId="18" xfId="3" applyNumberFormat="1" applyFont="1" applyFill="1" applyBorder="1" applyAlignment="1">
      <alignment horizontal="left" vertical="center" wrapText="1"/>
    </xf>
    <xf numFmtId="0" fontId="10" fillId="0" borderId="11" xfId="0" applyFont="1" applyBorder="1" applyAlignment="1">
      <alignment vertical="center" wrapText="1"/>
    </xf>
    <xf numFmtId="3" fontId="6" fillId="0" borderId="20" xfId="0" applyNumberFormat="1" applyFont="1" applyBorder="1" applyAlignment="1">
      <alignment horizontal="center" vertical="center" wrapText="1"/>
    </xf>
    <xf numFmtId="0" fontId="8" fillId="3" borderId="3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4" xfId="0" applyFont="1" applyFill="1" applyBorder="1" applyAlignment="1">
      <alignment horizontal="justify" vertical="center" wrapText="1"/>
    </xf>
    <xf numFmtId="0" fontId="8" fillId="3" borderId="14" xfId="0" applyFont="1" applyFill="1" applyBorder="1" applyAlignment="1">
      <alignment horizontal="left" vertical="center" wrapText="1"/>
    </xf>
    <xf numFmtId="3" fontId="6" fillId="3" borderId="38" xfId="0" applyNumberFormat="1" applyFont="1" applyFill="1" applyBorder="1" applyAlignment="1">
      <alignment horizontal="center" vertical="center" wrapText="1"/>
    </xf>
    <xf numFmtId="0" fontId="8" fillId="3" borderId="39" xfId="3" applyNumberFormat="1" applyFont="1" applyFill="1" applyBorder="1" applyAlignment="1">
      <alignment horizontal="left" vertical="center" wrapText="1"/>
    </xf>
    <xf numFmtId="0" fontId="8" fillId="3" borderId="0" xfId="0" applyFont="1" applyFill="1" applyAlignment="1">
      <alignment horizontal="center" vertical="center" wrapText="1"/>
    </xf>
    <xf numFmtId="9" fontId="6" fillId="3" borderId="38" xfId="2" applyFont="1" applyFill="1" applyBorder="1" applyAlignment="1">
      <alignment horizontal="center" vertical="center" wrapText="1"/>
    </xf>
    <xf numFmtId="0" fontId="8" fillId="0" borderId="39" xfId="3" applyNumberFormat="1" applyFont="1" applyFill="1" applyBorder="1" applyAlignment="1">
      <alignment horizontal="left" vertical="center" wrapText="1"/>
    </xf>
    <xf numFmtId="3" fontId="10" fillId="3" borderId="44" xfId="0" applyNumberFormat="1" applyFont="1" applyFill="1" applyBorder="1" applyAlignment="1">
      <alignment horizontal="center" vertical="center" wrapText="1"/>
    </xf>
    <xf numFmtId="0" fontId="10" fillId="3" borderId="0" xfId="0" applyFont="1" applyFill="1" applyAlignment="1">
      <alignment horizontal="center" vertical="center" wrapText="1"/>
    </xf>
    <xf numFmtId="0" fontId="10" fillId="7" borderId="45" xfId="0" applyFont="1" applyFill="1" applyBorder="1" applyAlignment="1">
      <alignment vertical="center"/>
    </xf>
    <xf numFmtId="0" fontId="10" fillId="7" borderId="46" xfId="0" applyFont="1" applyFill="1" applyBorder="1" applyAlignment="1">
      <alignment vertical="center" wrapText="1"/>
    </xf>
    <xf numFmtId="0" fontId="7" fillId="7" borderId="47" xfId="0" applyFont="1" applyFill="1" applyBorder="1" applyAlignment="1">
      <alignment vertical="center" wrapText="1"/>
    </xf>
    <xf numFmtId="9" fontId="10" fillId="3" borderId="44" xfId="2" applyFont="1" applyFill="1" applyBorder="1" applyAlignment="1">
      <alignment horizontal="center" vertical="center" wrapText="1"/>
    </xf>
    <xf numFmtId="0" fontId="7" fillId="3" borderId="44" xfId="0" applyFont="1" applyFill="1" applyBorder="1" applyAlignment="1">
      <alignment horizontal="center" vertical="center" wrapText="1"/>
    </xf>
    <xf numFmtId="0" fontId="8" fillId="3" borderId="0" xfId="0" applyFont="1" applyFill="1" applyAlignment="1">
      <alignment vertical="center" wrapText="1"/>
    </xf>
    <xf numFmtId="0" fontId="6" fillId="3" borderId="0" xfId="0" applyFont="1" applyFill="1" applyAlignment="1">
      <alignment vertical="center" wrapText="1"/>
    </xf>
    <xf numFmtId="0" fontId="8" fillId="3" borderId="0" xfId="0" applyFont="1" applyFill="1" applyAlignment="1">
      <alignment horizontal="left" vertical="center" wrapText="1"/>
    </xf>
    <xf numFmtId="0" fontId="6" fillId="9" borderId="20" xfId="0" applyFont="1" applyFill="1" applyBorder="1" applyAlignment="1">
      <alignment vertical="center"/>
    </xf>
    <xf numFmtId="0" fontId="8" fillId="10" borderId="8" xfId="0" applyFont="1" applyFill="1" applyBorder="1" applyAlignment="1">
      <alignment vertical="center" wrapText="1"/>
    </xf>
    <xf numFmtId="0" fontId="6" fillId="10" borderId="20" xfId="0" applyFont="1" applyFill="1" applyBorder="1" applyAlignment="1">
      <alignment horizontal="center" vertical="center" wrapText="1"/>
    </xf>
    <xf numFmtId="16" fontId="6" fillId="9" borderId="20" xfId="0" applyNumberFormat="1" applyFont="1" applyFill="1" applyBorder="1" applyAlignment="1">
      <alignment horizontal="center" vertical="top" textRotation="90" wrapText="1"/>
    </xf>
    <xf numFmtId="16" fontId="6" fillId="9" borderId="13" xfId="0" applyNumberFormat="1" applyFont="1" applyFill="1" applyBorder="1" applyAlignment="1">
      <alignment horizontal="center" vertical="top" textRotation="90" wrapText="1"/>
    </xf>
    <xf numFmtId="0" fontId="6" fillId="9" borderId="24" xfId="0" applyFont="1" applyFill="1" applyBorder="1" applyAlignment="1">
      <alignment horizontal="center" vertical="top" textRotation="90" wrapText="1"/>
    </xf>
    <xf numFmtId="16" fontId="6" fillId="8" borderId="15" xfId="0" applyNumberFormat="1" applyFont="1" applyFill="1" applyBorder="1" applyAlignment="1">
      <alignment horizontal="center" vertical="top" textRotation="90" wrapText="1"/>
    </xf>
    <xf numFmtId="16" fontId="6" fillId="8" borderId="20" xfId="0" applyNumberFormat="1" applyFont="1" applyFill="1" applyBorder="1" applyAlignment="1">
      <alignment horizontal="center" vertical="top" textRotation="90" wrapText="1"/>
    </xf>
    <xf numFmtId="0" fontId="6" fillId="8" borderId="20" xfId="0" applyFont="1" applyFill="1" applyBorder="1" applyAlignment="1">
      <alignment horizontal="center" vertical="top" textRotation="90" wrapText="1"/>
    </xf>
    <xf numFmtId="0" fontId="8" fillId="3" borderId="0" xfId="0" applyFont="1" applyFill="1" applyAlignment="1">
      <alignment horizontal="justify" vertical="center" wrapText="1"/>
    </xf>
    <xf numFmtId="0" fontId="8" fillId="3" borderId="40"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49" xfId="0" applyFont="1" applyFill="1" applyBorder="1" applyAlignment="1">
      <alignment horizontal="left" vertical="center" wrapText="1"/>
    </xf>
    <xf numFmtId="0" fontId="8" fillId="3" borderId="49" xfId="0" applyFont="1" applyFill="1" applyBorder="1" applyAlignment="1">
      <alignment horizontal="justify" vertical="center" wrapText="1"/>
    </xf>
    <xf numFmtId="0" fontId="8" fillId="3" borderId="49" xfId="0" applyFont="1" applyFill="1" applyBorder="1" applyAlignment="1">
      <alignment vertical="center" wrapText="1"/>
    </xf>
    <xf numFmtId="3" fontId="8" fillId="3" borderId="49" xfId="0" applyNumberFormat="1" applyFont="1" applyFill="1" applyBorder="1" applyAlignment="1">
      <alignment horizontal="center" vertical="center" wrapText="1"/>
    </xf>
    <xf numFmtId="3" fontId="6" fillId="3" borderId="49" xfId="0" applyNumberFormat="1" applyFont="1" applyFill="1" applyBorder="1" applyAlignment="1">
      <alignment horizontal="center" vertical="center" wrapText="1"/>
    </xf>
    <xf numFmtId="0" fontId="6" fillId="3" borderId="49" xfId="0" applyFont="1" applyFill="1" applyBorder="1" applyAlignment="1">
      <alignment horizontal="center" vertical="center" wrapText="1"/>
    </xf>
    <xf numFmtId="164" fontId="8" fillId="3" borderId="49" xfId="2" applyNumberFormat="1" applyFont="1" applyFill="1" applyBorder="1" applyAlignment="1">
      <alignment horizontal="center" vertical="center" wrapText="1"/>
    </xf>
    <xf numFmtId="0" fontId="6" fillId="3" borderId="50" xfId="3" applyNumberFormat="1" applyFont="1" applyFill="1" applyBorder="1" applyAlignment="1">
      <alignment horizontal="left" vertical="center" wrapText="1"/>
    </xf>
    <xf numFmtId="0" fontId="10" fillId="3" borderId="51" xfId="0" applyFont="1" applyFill="1" applyBorder="1" applyAlignment="1">
      <alignment vertical="center" wrapText="1"/>
    </xf>
    <xf numFmtId="0" fontId="12" fillId="3" borderId="0" xfId="0" applyFont="1" applyFill="1" applyAlignment="1">
      <alignment horizontal="center" vertical="center" wrapText="1"/>
    </xf>
    <xf numFmtId="0" fontId="7" fillId="3" borderId="0" xfId="0" applyFont="1" applyFill="1" applyAlignment="1">
      <alignment horizontal="center" vertical="center" wrapText="1"/>
    </xf>
    <xf numFmtId="0" fontId="12" fillId="3" borderId="0" xfId="0" applyFont="1" applyFill="1" applyAlignment="1">
      <alignment vertical="center" wrapText="1"/>
    </xf>
    <xf numFmtId="0" fontId="7" fillId="3" borderId="0" xfId="0" applyFont="1" applyFill="1" applyAlignment="1">
      <alignment vertical="center" wrapText="1"/>
    </xf>
    <xf numFmtId="0" fontId="8" fillId="3" borderId="40" xfId="0" applyFont="1" applyFill="1" applyBorder="1" applyAlignment="1">
      <alignment vertical="center" wrapText="1"/>
    </xf>
    <xf numFmtId="0" fontId="8" fillId="3" borderId="51" xfId="0" applyFont="1" applyFill="1" applyBorder="1" applyAlignment="1">
      <alignment vertical="center" wrapText="1"/>
    </xf>
    <xf numFmtId="3" fontId="8" fillId="0" borderId="29" xfId="0" applyNumberFormat="1" applyFont="1" applyBorder="1" applyAlignment="1">
      <alignment horizontal="center" vertical="center" wrapText="1"/>
    </xf>
    <xf numFmtId="3" fontId="11" fillId="0" borderId="29" xfId="0" applyNumberFormat="1" applyFont="1" applyBorder="1" applyAlignment="1">
      <alignment horizontal="center" vertical="center" wrapText="1"/>
    </xf>
    <xf numFmtId="3" fontId="6" fillId="0" borderId="55" xfId="0" applyNumberFormat="1" applyFont="1" applyBorder="1" applyAlignment="1">
      <alignment horizontal="center" vertical="center" wrapText="1"/>
    </xf>
    <xf numFmtId="3" fontId="8" fillId="0" borderId="30" xfId="0" applyNumberFormat="1" applyFont="1" applyBorder="1" applyAlignment="1">
      <alignment horizontal="center" vertical="center" wrapText="1"/>
    </xf>
    <xf numFmtId="0" fontId="6" fillId="0" borderId="56" xfId="0" applyFont="1" applyBorder="1" applyAlignment="1">
      <alignment vertical="center" wrapText="1"/>
    </xf>
    <xf numFmtId="3" fontId="8" fillId="11" borderId="8" xfId="0" applyNumberFormat="1" applyFont="1" applyFill="1" applyBorder="1" applyAlignment="1">
      <alignment horizontal="center" vertical="center" wrapText="1"/>
    </xf>
    <xf numFmtId="0" fontId="8" fillId="11" borderId="29" xfId="0" applyFont="1" applyFill="1" applyBorder="1" applyAlignment="1">
      <alignment horizontal="left" vertical="center" wrapText="1"/>
    </xf>
    <xf numFmtId="3" fontId="8" fillId="11" borderId="29" xfId="0" applyNumberFormat="1" applyFont="1" applyFill="1" applyBorder="1" applyAlignment="1">
      <alignment horizontal="center" vertical="center" wrapText="1"/>
    </xf>
    <xf numFmtId="3" fontId="11" fillId="11" borderId="29" xfId="0" applyNumberFormat="1" applyFont="1" applyFill="1" applyBorder="1" applyAlignment="1">
      <alignment horizontal="center" vertical="center" wrapText="1"/>
    </xf>
    <xf numFmtId="0" fontId="8" fillId="11" borderId="8" xfId="0" applyFont="1" applyFill="1" applyBorder="1" applyAlignment="1">
      <alignment horizontal="center" vertical="center" wrapText="1"/>
    </xf>
    <xf numFmtId="0" fontId="8" fillId="11" borderId="9" xfId="0" applyFont="1" applyFill="1" applyBorder="1" applyAlignment="1">
      <alignment horizontal="center" vertical="center" wrapText="1"/>
    </xf>
    <xf numFmtId="3" fontId="8" fillId="11" borderId="9" xfId="0" applyNumberFormat="1" applyFont="1" applyFill="1" applyBorder="1" applyAlignment="1">
      <alignment horizontal="center" vertical="center" wrapText="1"/>
    </xf>
    <xf numFmtId="3" fontId="8" fillId="3" borderId="9" xfId="0" applyNumberFormat="1" applyFont="1" applyFill="1" applyBorder="1" applyAlignment="1">
      <alignment horizontal="center" vertical="center" wrapText="1"/>
    </xf>
    <xf numFmtId="3" fontId="10" fillId="11" borderId="8" xfId="0" applyNumberFormat="1" applyFont="1" applyFill="1" applyBorder="1" applyAlignment="1">
      <alignment horizontal="center" vertical="center" wrapText="1"/>
    </xf>
    <xf numFmtId="3" fontId="10" fillId="11" borderId="29" xfId="0" applyNumberFormat="1" applyFont="1" applyFill="1" applyBorder="1" applyAlignment="1">
      <alignment horizontal="center" vertical="center" wrapText="1"/>
    </xf>
    <xf numFmtId="3" fontId="8" fillId="3" borderId="29"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3" fontId="11" fillId="3" borderId="29" xfId="0" applyNumberFormat="1" applyFont="1" applyFill="1" applyBorder="1" applyAlignment="1">
      <alignment horizontal="center" vertical="center" wrapText="1"/>
    </xf>
    <xf numFmtId="3" fontId="6" fillId="3" borderId="55" xfId="0" applyNumberFormat="1" applyFont="1" applyFill="1" applyBorder="1" applyAlignment="1">
      <alignment horizontal="center" vertical="center" wrapText="1"/>
    </xf>
    <xf numFmtId="3" fontId="8" fillId="3" borderId="30" xfId="0" applyNumberFormat="1" applyFont="1" applyFill="1" applyBorder="1" applyAlignment="1">
      <alignment horizontal="center" vertical="center" wrapText="1"/>
    </xf>
    <xf numFmtId="0" fontId="6" fillId="3" borderId="56" xfId="0" applyFont="1" applyFill="1" applyBorder="1" applyAlignment="1">
      <alignment vertical="center" wrapText="1"/>
    </xf>
    <xf numFmtId="0" fontId="8" fillId="3" borderId="29" xfId="0" applyFont="1" applyFill="1" applyBorder="1" applyAlignment="1">
      <alignment horizontal="left" vertical="center" wrapText="1"/>
    </xf>
    <xf numFmtId="1" fontId="8" fillId="3" borderId="8" xfId="1" applyNumberFormat="1" applyFont="1" applyFill="1" applyBorder="1" applyAlignment="1">
      <alignment horizontal="center" vertical="center" wrapText="1"/>
    </xf>
    <xf numFmtId="3" fontId="11" fillId="3" borderId="8" xfId="0" applyNumberFormat="1" applyFont="1" applyFill="1" applyBorder="1" applyAlignment="1">
      <alignment horizontal="center" vertical="center" wrapText="1"/>
    </xf>
    <xf numFmtId="0" fontId="8" fillId="0" borderId="8" xfId="0" applyFont="1" applyBorder="1" applyAlignment="1">
      <alignment horizontal="justify" vertical="center"/>
    </xf>
    <xf numFmtId="0" fontId="8" fillId="3" borderId="8" xfId="0" applyFont="1" applyFill="1" applyBorder="1" applyAlignment="1">
      <alignment horizontal="justify" vertical="center"/>
    </xf>
    <xf numFmtId="3" fontId="8" fillId="3" borderId="8"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6" fillId="3" borderId="8" xfId="0" applyFont="1" applyFill="1" applyBorder="1" applyAlignment="1">
      <alignment horizontal="justify" vertical="center" wrapText="1"/>
    </xf>
    <xf numFmtId="0" fontId="10" fillId="3" borderId="8"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8" fillId="3" borderId="8" xfId="0" applyFont="1" applyFill="1" applyBorder="1" applyAlignment="1">
      <alignment horizontal="justify" vertical="center" wrapText="1"/>
    </xf>
    <xf numFmtId="0" fontId="10" fillId="3" borderId="8" xfId="0" applyFont="1" applyFill="1" applyBorder="1" applyAlignment="1">
      <alignment horizontal="justify" vertical="center" wrapText="1"/>
    </xf>
    <xf numFmtId="0" fontId="19" fillId="3" borderId="8" xfId="0" applyFont="1" applyFill="1" applyBorder="1" applyAlignment="1">
      <alignment horizontal="justify" vertical="center" wrapText="1"/>
    </xf>
    <xf numFmtId="0" fontId="8" fillId="3" borderId="8" xfId="0" applyFont="1" applyFill="1" applyBorder="1" applyAlignment="1">
      <alignment vertical="center" wrapText="1"/>
    </xf>
    <xf numFmtId="0" fontId="6" fillId="0" borderId="0" xfId="0" applyFont="1" applyBorder="1" applyAlignment="1">
      <alignment horizontal="center" vertical="center" wrapText="1"/>
    </xf>
    <xf numFmtId="0" fontId="8" fillId="3" borderId="34" xfId="0" applyFont="1" applyFill="1" applyBorder="1" applyAlignment="1">
      <alignment horizontal="center" vertical="center" wrapText="1"/>
    </xf>
    <xf numFmtId="0" fontId="8" fillId="3" borderId="29" xfId="0" applyFont="1" applyFill="1" applyBorder="1" applyAlignment="1">
      <alignment horizontal="justify" vertical="center" wrapText="1"/>
    </xf>
    <xf numFmtId="0" fontId="8" fillId="3" borderId="7" xfId="0" applyFont="1" applyFill="1" applyBorder="1" applyAlignment="1">
      <alignment horizontal="center" vertical="center" wrapText="1"/>
    </xf>
    <xf numFmtId="0" fontId="10" fillId="3" borderId="10" xfId="0" applyFont="1" applyFill="1" applyBorder="1" applyAlignment="1">
      <alignment horizontal="justify" vertical="center" wrapText="1"/>
    </xf>
    <xf numFmtId="3" fontId="21" fillId="3" borderId="8"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3" fillId="3" borderId="0" xfId="0" applyFont="1" applyFill="1" applyBorder="1" applyAlignment="1">
      <alignment vertical="center" wrapText="1"/>
    </xf>
    <xf numFmtId="0" fontId="10" fillId="3" borderId="8" xfId="0" applyFont="1" applyFill="1" applyBorder="1" applyAlignment="1">
      <alignment horizontal="justify" wrapText="1"/>
    </xf>
    <xf numFmtId="0" fontId="7" fillId="3" borderId="8" xfId="0" applyFont="1" applyFill="1" applyBorder="1" applyAlignment="1">
      <alignment horizontal="left" vertical="center" wrapText="1"/>
    </xf>
    <xf numFmtId="9" fontId="8" fillId="3" borderId="8" xfId="2" applyFont="1" applyFill="1" applyBorder="1" applyAlignment="1">
      <alignment horizontal="center" vertical="center" wrapText="1"/>
    </xf>
    <xf numFmtId="9" fontId="8" fillId="3" borderId="11" xfId="2" applyFont="1" applyFill="1" applyBorder="1" applyAlignment="1">
      <alignment horizontal="center" vertical="center" wrapText="1"/>
    </xf>
    <xf numFmtId="0" fontId="0" fillId="3" borderId="7" xfId="0" applyFill="1" applyBorder="1" applyAlignment="1">
      <alignment horizontal="justify" vertical="center" wrapText="1"/>
    </xf>
    <xf numFmtId="0" fontId="0" fillId="3" borderId="8" xfId="0" applyFill="1" applyBorder="1" applyAlignment="1">
      <alignment horizontal="justify" vertical="center" wrapText="1"/>
    </xf>
    <xf numFmtId="0" fontId="0" fillId="3" borderId="18" xfId="0" applyFill="1" applyBorder="1" applyAlignment="1">
      <alignment horizontal="justify" vertical="center" wrapText="1"/>
    </xf>
    <xf numFmtId="0" fontId="0" fillId="3" borderId="52" xfId="0" applyFill="1" applyBorder="1" applyAlignment="1">
      <alignment horizontal="justify" vertical="center" wrapText="1"/>
    </xf>
    <xf numFmtId="0" fontId="0" fillId="3" borderId="53" xfId="0" applyFill="1" applyBorder="1" applyAlignment="1">
      <alignment horizontal="justify" vertical="center" wrapText="1"/>
    </xf>
    <xf numFmtId="0" fontId="0" fillId="3" borderId="54" xfId="0" applyFill="1" applyBorder="1" applyAlignment="1">
      <alignment horizontal="justify" vertical="center" wrapText="1"/>
    </xf>
    <xf numFmtId="0" fontId="14" fillId="3" borderId="7" xfId="0" applyFont="1" applyFill="1" applyBorder="1" applyAlignment="1">
      <alignment horizontal="justify" vertical="center" wrapText="1"/>
    </xf>
    <xf numFmtId="0" fontId="14" fillId="3" borderId="8" xfId="0" applyFont="1" applyFill="1" applyBorder="1" applyAlignment="1">
      <alignment horizontal="justify" vertical="center" wrapText="1"/>
    </xf>
    <xf numFmtId="0" fontId="14" fillId="3" borderId="18" xfId="0" applyFont="1" applyFill="1" applyBorder="1" applyAlignment="1">
      <alignment horizontal="justify" vertical="center" wrapText="1"/>
    </xf>
    <xf numFmtId="10" fontId="10" fillId="3" borderId="44" xfId="2" applyNumberFormat="1" applyFont="1" applyFill="1" applyBorder="1" applyAlignment="1">
      <alignment horizontal="center" vertical="center" wrapText="1"/>
    </xf>
    <xf numFmtId="10" fontId="10" fillId="3" borderId="45" xfId="2" applyNumberFormat="1" applyFont="1" applyFill="1" applyBorder="1" applyAlignment="1">
      <alignment horizontal="center" vertical="center" wrapText="1"/>
    </xf>
    <xf numFmtId="10" fontId="10" fillId="3" borderId="46" xfId="2" applyNumberFormat="1" applyFont="1" applyFill="1" applyBorder="1" applyAlignment="1">
      <alignment horizontal="center" vertical="center" wrapText="1"/>
    </xf>
    <xf numFmtId="10" fontId="10" fillId="3" borderId="47" xfId="2" applyNumberFormat="1" applyFont="1" applyFill="1" applyBorder="1" applyAlignment="1">
      <alignment horizontal="center" vertical="center" wrapText="1"/>
    </xf>
    <xf numFmtId="0" fontId="0" fillId="3" borderId="7" xfId="0" applyFill="1" applyBorder="1" applyAlignment="1">
      <alignment horizontal="justify" vertical="top" wrapText="1"/>
    </xf>
    <xf numFmtId="0" fontId="0" fillId="3" borderId="8" xfId="0" applyFill="1" applyBorder="1" applyAlignment="1">
      <alignment horizontal="justify" vertical="top" wrapText="1"/>
    </xf>
    <xf numFmtId="0" fontId="0" fillId="3" borderId="18" xfId="0" applyFill="1" applyBorder="1" applyAlignment="1">
      <alignment horizontal="justify" vertical="top" wrapText="1"/>
    </xf>
    <xf numFmtId="0" fontId="8" fillId="3" borderId="41" xfId="0" applyFont="1" applyFill="1" applyBorder="1" applyAlignment="1">
      <alignment horizontal="left" vertical="center" wrapText="1"/>
    </xf>
    <xf numFmtId="0" fontId="8" fillId="3" borderId="42" xfId="0" applyFont="1" applyFill="1" applyBorder="1" applyAlignment="1">
      <alignment horizontal="left" vertical="center" wrapText="1"/>
    </xf>
    <xf numFmtId="0" fontId="8" fillId="3" borderId="33" xfId="0" applyFont="1" applyFill="1" applyBorder="1" applyAlignment="1">
      <alignment horizontal="left" vertical="center" wrapText="1"/>
    </xf>
    <xf numFmtId="0" fontId="8" fillId="3" borderId="43" xfId="0" applyFont="1" applyFill="1" applyBorder="1" applyAlignment="1">
      <alignment horizontal="left" vertical="center" wrapText="1"/>
    </xf>
    <xf numFmtId="0" fontId="7" fillId="5" borderId="44" xfId="0" applyFont="1" applyFill="1" applyBorder="1" applyAlignment="1">
      <alignment horizontal="center" vertical="center"/>
    </xf>
    <xf numFmtId="0" fontId="10" fillId="6" borderId="45" xfId="0" applyFont="1" applyFill="1" applyBorder="1" applyAlignment="1">
      <alignment horizontal="center" vertical="center"/>
    </xf>
    <xf numFmtId="0" fontId="7" fillId="6" borderId="46" xfId="0" applyFont="1" applyFill="1" applyBorder="1" applyAlignment="1">
      <alignment horizontal="center" vertical="center"/>
    </xf>
    <xf numFmtId="0" fontId="7" fillId="6" borderId="47" xfId="0" applyFont="1" applyFill="1" applyBorder="1" applyAlignment="1">
      <alignment horizontal="center" vertical="center"/>
    </xf>
    <xf numFmtId="0" fontId="10" fillId="7" borderId="45" xfId="0" applyFont="1" applyFill="1" applyBorder="1" applyAlignment="1">
      <alignment horizontal="center" vertical="center"/>
    </xf>
    <xf numFmtId="0" fontId="7" fillId="7" borderId="46" xfId="0" applyFont="1" applyFill="1" applyBorder="1" applyAlignment="1">
      <alignment horizontal="center" vertical="center"/>
    </xf>
    <xf numFmtId="0" fontId="7" fillId="7" borderId="47" xfId="0" applyFont="1" applyFill="1" applyBorder="1" applyAlignment="1">
      <alignment horizontal="center" vertical="center"/>
    </xf>
    <xf numFmtId="3" fontId="8" fillId="3" borderId="8" xfId="0" applyNumberFormat="1" applyFont="1" applyFill="1" applyBorder="1" applyAlignment="1">
      <alignment horizontal="center" vertical="center" wrapText="1"/>
    </xf>
    <xf numFmtId="0" fontId="5" fillId="4" borderId="31"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17"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8" fillId="3" borderId="11" xfId="0" applyNumberFormat="1" applyFont="1" applyFill="1" applyBorder="1" applyAlignment="1">
      <alignment horizontal="center" vertical="center" wrapText="1"/>
    </xf>
    <xf numFmtId="0" fontId="6" fillId="3" borderId="3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9" fillId="4" borderId="27" xfId="0" applyFont="1" applyFill="1" applyBorder="1" applyAlignment="1">
      <alignment horizontal="left" vertical="center" wrapText="1"/>
    </xf>
    <xf numFmtId="0" fontId="9" fillId="4" borderId="28" xfId="0" applyFont="1" applyFill="1" applyBorder="1" applyAlignment="1">
      <alignment horizontal="left" vertical="center" wrapText="1"/>
    </xf>
    <xf numFmtId="0" fontId="9" fillId="4" borderId="26" xfId="0" applyFont="1" applyFill="1" applyBorder="1" applyAlignment="1">
      <alignment horizontal="left" vertical="center" wrapText="1"/>
    </xf>
    <xf numFmtId="166" fontId="8" fillId="3" borderId="8" xfId="0" applyNumberFormat="1" applyFont="1" applyFill="1" applyBorder="1" applyAlignment="1">
      <alignment horizontal="center" vertical="center" wrapText="1"/>
    </xf>
    <xf numFmtId="9" fontId="8" fillId="3" borderId="9" xfId="2" applyFont="1" applyFill="1" applyBorder="1" applyAlignment="1">
      <alignment horizontal="center" vertical="center" wrapText="1"/>
    </xf>
    <xf numFmtId="43" fontId="7" fillId="3" borderId="31" xfId="1" applyFont="1" applyFill="1" applyBorder="1" applyAlignment="1">
      <alignment horizontal="center" vertical="center" wrapText="1"/>
    </xf>
    <xf numFmtId="43" fontId="7" fillId="3" borderId="10" xfId="1" applyFont="1" applyFill="1" applyBorder="1" applyAlignment="1">
      <alignment horizontal="center" vertical="center" wrapText="1"/>
    </xf>
    <xf numFmtId="43" fontId="7" fillId="3" borderId="11" xfId="1"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3" borderId="9" xfId="0" applyFont="1" applyFill="1" applyBorder="1" applyAlignment="1">
      <alignment horizontal="justify" vertical="center" wrapText="1"/>
    </xf>
    <xf numFmtId="0" fontId="4" fillId="3" borderId="10" xfId="0" applyFont="1" applyFill="1" applyBorder="1" applyAlignment="1">
      <alignment horizontal="justify" vertical="center" wrapText="1"/>
    </xf>
    <xf numFmtId="0" fontId="4" fillId="3" borderId="17" xfId="0" applyFont="1" applyFill="1" applyBorder="1" applyAlignment="1">
      <alignment horizontal="justify" vertical="center" wrapText="1"/>
    </xf>
    <xf numFmtId="0" fontId="4" fillId="3" borderId="8"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0" fillId="2" borderId="6" xfId="0" applyFill="1" applyBorder="1" applyAlignment="1">
      <alignment horizontal="center"/>
    </xf>
    <xf numFmtId="0" fontId="0" fillId="2" borderId="12" xfId="0" applyFill="1" applyBorder="1" applyAlignment="1">
      <alignment horizontal="center"/>
    </xf>
    <xf numFmtId="0" fontId="0" fillId="2" borderId="16" xfId="0" applyFill="1" applyBorder="1" applyAlignment="1">
      <alignment horizont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5" fillId="4" borderId="36"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6" fillId="4" borderId="1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6" fillId="8" borderId="9"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11" xfId="0" applyFont="1" applyFill="1" applyBorder="1" applyAlignment="1">
      <alignment horizontal="center" vertical="center"/>
    </xf>
    <xf numFmtId="0" fontId="5" fillId="3" borderId="35" xfId="0" applyFont="1" applyFill="1" applyBorder="1" applyAlignment="1">
      <alignment horizontal="center" vertical="center" wrapText="1"/>
    </xf>
    <xf numFmtId="0" fontId="4" fillId="3" borderId="57" xfId="0" applyFont="1" applyFill="1" applyBorder="1" applyAlignment="1">
      <alignment horizontal="justify" vertical="center" wrapText="1"/>
    </xf>
    <xf numFmtId="0" fontId="5" fillId="3" borderId="9" xfId="0" applyFont="1" applyFill="1" applyBorder="1" applyAlignment="1">
      <alignment horizontal="center" vertical="center" wrapText="1"/>
    </xf>
    <xf numFmtId="0" fontId="4" fillId="3" borderId="58" xfId="0" applyFont="1" applyFill="1" applyBorder="1" applyAlignment="1">
      <alignment horizontal="justify" vertical="center" wrapText="1"/>
    </xf>
    <xf numFmtId="0" fontId="4" fillId="3" borderId="57"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56" xfId="0" applyFont="1" applyFill="1" applyBorder="1" applyAlignment="1">
      <alignment horizontal="left" vertical="center" wrapText="1"/>
    </xf>
    <xf numFmtId="0" fontId="7" fillId="4" borderId="23" xfId="0" applyFont="1" applyFill="1" applyBorder="1" applyAlignment="1">
      <alignment horizontal="center" vertical="center" wrapText="1"/>
    </xf>
    <xf numFmtId="0" fontId="0" fillId="2" borderId="9" xfId="0" applyFill="1" applyBorder="1" applyAlignment="1">
      <alignment horizontal="center"/>
    </xf>
    <xf numFmtId="0" fontId="1" fillId="2" borderId="57" xfId="0" applyFont="1" applyFill="1" applyBorder="1" applyAlignment="1">
      <alignment horizontal="center" vertical="center"/>
    </xf>
    <xf numFmtId="0" fontId="1" fillId="2" borderId="58" xfId="0" applyFont="1" applyFill="1" applyBorder="1" applyAlignment="1">
      <alignment horizontal="center" vertical="center"/>
    </xf>
    <xf numFmtId="0" fontId="10" fillId="3" borderId="29" xfId="0" applyFont="1" applyFill="1" applyBorder="1" applyAlignment="1">
      <alignment horizontal="justify" vertical="center" wrapText="1"/>
    </xf>
    <xf numFmtId="0" fontId="10" fillId="0" borderId="29" xfId="0" applyFont="1" applyBorder="1" applyAlignment="1">
      <alignment horizontal="center" vertical="center" wrapText="1"/>
    </xf>
    <xf numFmtId="0" fontId="6" fillId="0" borderId="16" xfId="0" applyFont="1" applyBorder="1" applyAlignment="1">
      <alignment vertical="center" wrapText="1"/>
    </xf>
    <xf numFmtId="0" fontId="8" fillId="11" borderId="29" xfId="0" applyFont="1" applyFill="1" applyBorder="1" applyAlignment="1">
      <alignment horizontal="center" vertical="center" wrapText="1"/>
    </xf>
  </cellXfs>
  <cellStyles count="4">
    <cellStyle name="Millares" xfId="1" builtinId="3"/>
    <cellStyle name="Normal" xfId="0" builtinId="0"/>
    <cellStyle name="Porcentaje" xfId="2" builtinId="5"/>
    <cellStyle name="Porcentu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33</xdr:col>
      <xdr:colOff>1292679</xdr:colOff>
      <xdr:row>0</xdr:row>
      <xdr:rowOff>34482</xdr:rowOff>
    </xdr:from>
    <xdr:to>
      <xdr:col>33</xdr:col>
      <xdr:colOff>2890789</xdr:colOff>
      <xdr:row>2</xdr:row>
      <xdr:rowOff>281050</xdr:rowOff>
    </xdr:to>
    <xdr:pic>
      <xdr:nvPicPr>
        <xdr:cNvPr id="2" name="Imagen 1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93893" y="34482"/>
          <a:ext cx="1598110" cy="1634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517072</xdr:colOff>
      <xdr:row>0</xdr:row>
      <xdr:rowOff>74435</xdr:rowOff>
    </xdr:from>
    <xdr:to>
      <xdr:col>2</xdr:col>
      <xdr:colOff>276597</xdr:colOff>
      <xdr:row>2</xdr:row>
      <xdr:rowOff>293172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7072" y="74435"/>
          <a:ext cx="1242704" cy="1456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1292679</xdr:colOff>
      <xdr:row>0</xdr:row>
      <xdr:rowOff>34482</xdr:rowOff>
    </xdr:from>
    <xdr:to>
      <xdr:col>32</xdr:col>
      <xdr:colOff>2890789</xdr:colOff>
      <xdr:row>2</xdr:row>
      <xdr:rowOff>281050</xdr:rowOff>
    </xdr:to>
    <xdr:pic>
      <xdr:nvPicPr>
        <xdr:cNvPr id="2" name="Imagen 1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43179" y="34482"/>
          <a:ext cx="1598110" cy="1484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212272</xdr:colOff>
      <xdr:row>0</xdr:row>
      <xdr:rowOff>-1765</xdr:rowOff>
    </xdr:from>
    <xdr:to>
      <xdr:col>1</xdr:col>
      <xdr:colOff>781422</xdr:colOff>
      <xdr:row>2</xdr:row>
      <xdr:rowOff>216972</xdr:rowOff>
    </xdr:to>
    <xdr:pic>
      <xdr:nvPicPr>
        <xdr:cNvPr id="3" name="Imagen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2272" y="-1765"/>
          <a:ext cx="1235900" cy="14569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3"/>
  <sheetViews>
    <sheetView tabSelected="1" zoomScale="85" zoomScaleNormal="85" workbookViewId="0">
      <selection activeCell="P37" sqref="P37"/>
    </sheetView>
  </sheetViews>
  <sheetFormatPr baseColWidth="10" defaultColWidth="20.375" defaultRowHeight="17.25" x14ac:dyDescent="0.2"/>
  <cols>
    <col min="1" max="1" width="8.75" style="85" customWidth="1"/>
    <col min="2" max="2" width="10.625" style="79" customWidth="1"/>
    <col min="3" max="3" width="12.125" style="79" customWidth="1"/>
    <col min="4" max="4" width="68.125" style="39" customWidth="1"/>
    <col min="5" max="5" width="32.25" style="39" customWidth="1"/>
    <col min="6" max="6" width="22.5" style="79" customWidth="1"/>
    <col min="7" max="14" width="5.375" style="85" customWidth="1"/>
    <col min="15" max="15" width="6.5" style="85" customWidth="1"/>
    <col min="16" max="17" width="5.375" style="85" customWidth="1"/>
    <col min="18" max="18" width="5.375" style="86" customWidth="1"/>
    <col min="19" max="19" width="5.875" style="85" customWidth="1"/>
    <col min="20" max="20" width="5.125" style="75" customWidth="1"/>
    <col min="21" max="30" width="5.125" style="85" customWidth="1"/>
    <col min="31" max="31" width="5.125" style="86" customWidth="1"/>
    <col min="32" max="32" width="6" style="85" customWidth="1"/>
    <col min="33" max="33" width="10.25" style="85" customWidth="1"/>
    <col min="34" max="34" width="54.75" style="39" customWidth="1"/>
    <col min="35" max="35" width="42.875" style="1" hidden="1" customWidth="1"/>
    <col min="36" max="36" width="32.125" style="1" customWidth="1"/>
    <col min="37" max="16384" width="20.375" style="1"/>
  </cols>
  <sheetData>
    <row r="1" spans="1:35" ht="55.15" customHeight="1" x14ac:dyDescent="0.2">
      <c r="A1" s="218"/>
      <c r="B1" s="219"/>
      <c r="C1" s="219"/>
      <c r="D1" s="222" t="s">
        <v>0</v>
      </c>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4"/>
      <c r="AH1" s="225"/>
    </row>
    <row r="2" spans="1:35" ht="42.75" customHeight="1" x14ac:dyDescent="0.2">
      <c r="A2" s="220"/>
      <c r="B2" s="221"/>
      <c r="C2" s="221"/>
      <c r="D2" s="228" t="s">
        <v>1</v>
      </c>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30"/>
      <c r="AH2" s="226"/>
    </row>
    <row r="3" spans="1:35" ht="40.5" customHeight="1" x14ac:dyDescent="0.2">
      <c r="A3" s="220"/>
      <c r="B3" s="221"/>
      <c r="C3" s="221"/>
      <c r="D3" s="231" t="s">
        <v>2</v>
      </c>
      <c r="E3" s="232"/>
      <c r="F3" s="232"/>
      <c r="G3" s="232"/>
      <c r="H3" s="232"/>
      <c r="I3" s="232"/>
      <c r="J3" s="232"/>
      <c r="K3" s="232"/>
      <c r="L3" s="232"/>
      <c r="M3" s="232"/>
      <c r="N3" s="233"/>
      <c r="O3" s="228" t="s">
        <v>3</v>
      </c>
      <c r="P3" s="229"/>
      <c r="Q3" s="229"/>
      <c r="R3" s="229"/>
      <c r="S3" s="229"/>
      <c r="T3" s="229"/>
      <c r="U3" s="229"/>
      <c r="V3" s="229"/>
      <c r="W3" s="229"/>
      <c r="X3" s="229"/>
      <c r="Y3" s="229"/>
      <c r="Z3" s="229"/>
      <c r="AA3" s="229"/>
      <c r="AB3" s="229"/>
      <c r="AC3" s="229"/>
      <c r="AD3" s="229"/>
      <c r="AE3" s="229"/>
      <c r="AF3" s="229"/>
      <c r="AG3" s="230"/>
      <c r="AH3" s="227"/>
    </row>
    <row r="4" spans="1:35" ht="108.75" customHeight="1" x14ac:dyDescent="0.2">
      <c r="A4" s="211" t="s">
        <v>4</v>
      </c>
      <c r="B4" s="212"/>
      <c r="C4" s="212"/>
      <c r="D4" s="212"/>
      <c r="E4" s="213" t="s">
        <v>5</v>
      </c>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5"/>
    </row>
    <row r="5" spans="1:35" ht="64.5" customHeight="1" x14ac:dyDescent="0.2">
      <c r="A5" s="211" t="s">
        <v>6</v>
      </c>
      <c r="B5" s="212"/>
      <c r="C5" s="212"/>
      <c r="D5" s="212"/>
      <c r="E5" s="213" t="s">
        <v>7</v>
      </c>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5"/>
    </row>
    <row r="6" spans="1:35" ht="135.75" customHeight="1" x14ac:dyDescent="0.2">
      <c r="A6" s="211" t="s">
        <v>8</v>
      </c>
      <c r="B6" s="212"/>
      <c r="C6" s="212"/>
      <c r="D6" s="212"/>
      <c r="E6" s="216" t="s">
        <v>9</v>
      </c>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7"/>
    </row>
    <row r="7" spans="1:35" ht="71.25" customHeight="1" x14ac:dyDescent="0.2">
      <c r="A7" s="211" t="s">
        <v>10</v>
      </c>
      <c r="B7" s="212"/>
      <c r="C7" s="212"/>
      <c r="D7" s="212"/>
      <c r="E7" s="235" t="s">
        <v>11</v>
      </c>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7"/>
    </row>
    <row r="8" spans="1:35" ht="18" customHeight="1" thickBot="1" x14ac:dyDescent="0.25">
      <c r="A8" s="238" t="s">
        <v>12</v>
      </c>
      <c r="B8" s="240" t="s">
        <v>13</v>
      </c>
      <c r="C8" s="240" t="s">
        <v>14</v>
      </c>
      <c r="D8" s="240" t="s">
        <v>15</v>
      </c>
      <c r="E8" s="240" t="s">
        <v>16</v>
      </c>
      <c r="F8" s="240" t="s">
        <v>17</v>
      </c>
      <c r="G8" s="242" t="s">
        <v>18</v>
      </c>
      <c r="H8" s="243"/>
      <c r="I8" s="243"/>
      <c r="J8" s="243"/>
      <c r="K8" s="243"/>
      <c r="L8" s="243"/>
      <c r="M8" s="243"/>
      <c r="N8" s="243"/>
      <c r="O8" s="243"/>
      <c r="P8" s="243"/>
      <c r="Q8" s="243"/>
      <c r="R8" s="244"/>
      <c r="S8" s="88"/>
      <c r="T8" s="245" t="s">
        <v>19</v>
      </c>
      <c r="U8" s="246"/>
      <c r="V8" s="246"/>
      <c r="W8" s="246"/>
      <c r="X8" s="246"/>
      <c r="Y8" s="246"/>
      <c r="Z8" s="246"/>
      <c r="AA8" s="246"/>
      <c r="AB8" s="246"/>
      <c r="AC8" s="246"/>
      <c r="AD8" s="246"/>
      <c r="AE8" s="246"/>
      <c r="AF8" s="247"/>
      <c r="AG8" s="89"/>
      <c r="AH8" s="2"/>
    </row>
    <row r="9" spans="1:35" ht="54" customHeight="1" thickBot="1" x14ac:dyDescent="0.25">
      <c r="A9" s="239"/>
      <c r="B9" s="241"/>
      <c r="C9" s="241"/>
      <c r="D9" s="241"/>
      <c r="E9" s="241"/>
      <c r="F9" s="241"/>
      <c r="G9" s="91">
        <v>44562</v>
      </c>
      <c r="H9" s="91">
        <v>44593</v>
      </c>
      <c r="I9" s="91">
        <v>44621</v>
      </c>
      <c r="J9" s="91">
        <v>44652</v>
      </c>
      <c r="K9" s="91">
        <v>44682</v>
      </c>
      <c r="L9" s="91">
        <v>44713</v>
      </c>
      <c r="M9" s="91">
        <v>44743</v>
      </c>
      <c r="N9" s="91">
        <v>44774</v>
      </c>
      <c r="O9" s="91">
        <v>44805</v>
      </c>
      <c r="P9" s="91">
        <v>44835</v>
      </c>
      <c r="Q9" s="91">
        <v>44866</v>
      </c>
      <c r="R9" s="92">
        <v>44896</v>
      </c>
      <c r="S9" s="93" t="s">
        <v>20</v>
      </c>
      <c r="T9" s="94">
        <v>44562</v>
      </c>
      <c r="U9" s="95">
        <v>44593</v>
      </c>
      <c r="V9" s="95">
        <v>44621</v>
      </c>
      <c r="W9" s="95">
        <v>44652</v>
      </c>
      <c r="X9" s="95">
        <v>44682</v>
      </c>
      <c r="Y9" s="95">
        <v>44713</v>
      </c>
      <c r="Z9" s="95">
        <v>44743</v>
      </c>
      <c r="AA9" s="95">
        <v>44774</v>
      </c>
      <c r="AB9" s="95">
        <v>44805</v>
      </c>
      <c r="AC9" s="95">
        <v>44835</v>
      </c>
      <c r="AD9" s="95">
        <v>44866</v>
      </c>
      <c r="AE9" s="95">
        <v>44896</v>
      </c>
      <c r="AF9" s="96" t="s">
        <v>20</v>
      </c>
      <c r="AG9" s="90" t="s">
        <v>21</v>
      </c>
      <c r="AH9" s="3" t="s">
        <v>22</v>
      </c>
      <c r="AI9" s="4"/>
    </row>
    <row r="10" spans="1:35" ht="21.6" customHeight="1" thickBot="1" x14ac:dyDescent="0.25">
      <c r="A10" s="203" t="s">
        <v>176</v>
      </c>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5"/>
      <c r="AI10" s="5"/>
    </row>
    <row r="11" spans="1:35" ht="21.6" customHeight="1" thickBot="1" x14ac:dyDescent="0.25">
      <c r="A11" s="203" t="s">
        <v>178</v>
      </c>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5"/>
      <c r="AI11" s="161"/>
    </row>
    <row r="12" spans="1:35" ht="50.25" customHeight="1" thickBot="1" x14ac:dyDescent="0.25">
      <c r="A12" s="51">
        <v>1</v>
      </c>
      <c r="B12" s="146" t="s">
        <v>23</v>
      </c>
      <c r="C12" s="146" t="s">
        <v>24</v>
      </c>
      <c r="D12" s="156" t="s">
        <v>186</v>
      </c>
      <c r="E12" s="55" t="s">
        <v>25</v>
      </c>
      <c r="F12" s="261" t="s">
        <v>26</v>
      </c>
      <c r="G12" s="49"/>
      <c r="H12" s="116"/>
      <c r="I12" s="117"/>
      <c r="J12" s="117"/>
      <c r="K12" s="130"/>
      <c r="L12" s="130"/>
      <c r="M12" s="124"/>
      <c r="N12" s="123">
        <v>1</v>
      </c>
      <c r="O12" s="116"/>
      <c r="P12" s="116"/>
      <c r="Q12" s="116"/>
      <c r="R12" s="116"/>
      <c r="S12" s="118">
        <f t="shared" ref="S12:S37" si="0">IFERROR(SUM(G12:R12),"")</f>
        <v>1</v>
      </c>
      <c r="T12" s="119"/>
      <c r="U12" s="116"/>
      <c r="V12" s="116"/>
      <c r="W12" s="116"/>
      <c r="X12" s="116"/>
      <c r="Y12" s="116"/>
      <c r="Z12" s="116"/>
      <c r="AA12" s="116"/>
      <c r="AB12" s="116"/>
      <c r="AC12" s="116"/>
      <c r="AD12" s="116"/>
      <c r="AE12" s="116"/>
      <c r="AF12" s="50">
        <f>IFERROR(SUM(T12:AE12),"")</f>
        <v>0</v>
      </c>
      <c r="AG12" s="56">
        <f>IF(AND(S12=0,AF12=0),"",IF(IFERROR(AF12/S12,"")&gt;100%,100%,IFERROR(AF12/S12,"")))</f>
        <v>0</v>
      </c>
      <c r="AH12" s="262"/>
      <c r="AI12" s="16"/>
    </row>
    <row r="13" spans="1:35" ht="68.25" customHeight="1" thickBot="1" x14ac:dyDescent="0.25">
      <c r="A13" s="149">
        <v>2</v>
      </c>
      <c r="B13" s="145" t="s">
        <v>23</v>
      </c>
      <c r="C13" s="146" t="s">
        <v>24</v>
      </c>
      <c r="D13" s="156" t="s">
        <v>187</v>
      </c>
      <c r="E13" s="163" t="s">
        <v>184</v>
      </c>
      <c r="F13" s="6" t="s">
        <v>26</v>
      </c>
      <c r="G13" s="7"/>
      <c r="H13" s="8"/>
      <c r="I13" s="129"/>
      <c r="J13" s="129"/>
      <c r="K13" s="121"/>
      <c r="L13" s="121">
        <v>1</v>
      </c>
      <c r="M13" s="9"/>
      <c r="N13" s="8"/>
      <c r="O13" s="8"/>
      <c r="P13" s="8"/>
      <c r="Q13" s="8"/>
      <c r="R13" s="8"/>
      <c r="S13" s="11">
        <f t="shared" si="0"/>
        <v>1</v>
      </c>
      <c r="T13" s="12"/>
      <c r="U13" s="8"/>
      <c r="V13" s="8"/>
      <c r="W13" s="8"/>
      <c r="X13" s="8"/>
      <c r="Y13" s="8"/>
      <c r="Z13" s="8"/>
      <c r="AA13" s="8"/>
      <c r="AB13" s="8"/>
      <c r="AC13" s="8"/>
      <c r="AD13" s="8"/>
      <c r="AE13" s="8"/>
      <c r="AF13" s="13">
        <f t="shared" ref="AF13:AF14" si="1">IFERROR(SUM(T13:AE13),"")</f>
        <v>0</v>
      </c>
      <c r="AG13" s="14">
        <f t="shared" ref="AG13:AG14" si="2">IF(AND(S13=0,AF13=0),"",IF(IFERROR(AF13/S13,"")&gt;100%,100%,IFERROR(AF13/S13,"")))</f>
        <v>0</v>
      </c>
      <c r="AH13" s="20"/>
      <c r="AI13" s="16"/>
    </row>
    <row r="14" spans="1:35" ht="77.25" customHeight="1" thickBot="1" x14ac:dyDescent="0.25">
      <c r="A14" s="149">
        <v>3</v>
      </c>
      <c r="B14" s="145" t="s">
        <v>23</v>
      </c>
      <c r="C14" s="146" t="s">
        <v>24</v>
      </c>
      <c r="D14" s="260" t="s">
        <v>188</v>
      </c>
      <c r="E14" s="44" t="s">
        <v>189</v>
      </c>
      <c r="F14" s="6" t="s">
        <v>26</v>
      </c>
      <c r="G14" s="7"/>
      <c r="H14" s="36"/>
      <c r="I14" s="132"/>
      <c r="J14" s="132"/>
      <c r="K14" s="8"/>
      <c r="L14" s="8"/>
      <c r="M14" s="9"/>
      <c r="N14" s="121"/>
      <c r="O14" s="129"/>
      <c r="P14" s="129">
        <v>1</v>
      </c>
      <c r="Q14" s="8"/>
      <c r="R14" s="8"/>
      <c r="S14" s="11">
        <f t="shared" si="0"/>
        <v>1</v>
      </c>
      <c r="T14" s="12"/>
      <c r="U14" s="8"/>
      <c r="V14" s="8"/>
      <c r="W14" s="8"/>
      <c r="X14" s="8"/>
      <c r="Y14" s="8"/>
      <c r="Z14" s="8"/>
      <c r="AA14" s="8"/>
      <c r="AB14" s="8"/>
      <c r="AC14" s="8"/>
      <c r="AD14" s="8"/>
      <c r="AE14" s="8"/>
      <c r="AF14" s="13">
        <f t="shared" si="1"/>
        <v>0</v>
      </c>
      <c r="AG14" s="14">
        <f t="shared" si="2"/>
        <v>0</v>
      </c>
      <c r="AH14" s="20"/>
      <c r="AI14" s="16"/>
    </row>
    <row r="15" spans="1:35" s="25" customFormat="1" ht="17.25" customHeight="1" thickBot="1" x14ac:dyDescent="0.25">
      <c r="A15" s="208" t="s">
        <v>27</v>
      </c>
      <c r="B15" s="209"/>
      <c r="C15" s="209"/>
      <c r="D15" s="209"/>
      <c r="E15" s="209"/>
      <c r="F15" s="210"/>
      <c r="G15" s="21">
        <f t="shared" ref="G15:AF15" si="3">SUM(G12:G14)</f>
        <v>0</v>
      </c>
      <c r="H15" s="21">
        <f t="shared" si="3"/>
        <v>0</v>
      </c>
      <c r="I15" s="21">
        <f t="shared" si="3"/>
        <v>0</v>
      </c>
      <c r="J15" s="21">
        <f t="shared" si="3"/>
        <v>0</v>
      </c>
      <c r="K15" s="21">
        <f t="shared" si="3"/>
        <v>0</v>
      </c>
      <c r="L15" s="21">
        <f t="shared" si="3"/>
        <v>1</v>
      </c>
      <c r="M15" s="21">
        <f t="shared" si="3"/>
        <v>0</v>
      </c>
      <c r="N15" s="21">
        <f t="shared" si="3"/>
        <v>1</v>
      </c>
      <c r="O15" s="21">
        <f t="shared" si="3"/>
        <v>0</v>
      </c>
      <c r="P15" s="21">
        <f t="shared" si="3"/>
        <v>1</v>
      </c>
      <c r="Q15" s="21">
        <f t="shared" si="3"/>
        <v>0</v>
      </c>
      <c r="R15" s="21">
        <f t="shared" si="3"/>
        <v>0</v>
      </c>
      <c r="S15" s="22">
        <f t="shared" si="3"/>
        <v>3</v>
      </c>
      <c r="T15" s="21">
        <f t="shared" si="3"/>
        <v>0</v>
      </c>
      <c r="U15" s="21">
        <f t="shared" si="3"/>
        <v>0</v>
      </c>
      <c r="V15" s="21">
        <f t="shared" si="3"/>
        <v>0</v>
      </c>
      <c r="W15" s="21">
        <f t="shared" si="3"/>
        <v>0</v>
      </c>
      <c r="X15" s="21">
        <f t="shared" si="3"/>
        <v>0</v>
      </c>
      <c r="Y15" s="21">
        <f t="shared" si="3"/>
        <v>0</v>
      </c>
      <c r="Z15" s="21">
        <f t="shared" si="3"/>
        <v>0</v>
      </c>
      <c r="AA15" s="21">
        <f t="shared" si="3"/>
        <v>0</v>
      </c>
      <c r="AB15" s="21">
        <f t="shared" si="3"/>
        <v>0</v>
      </c>
      <c r="AC15" s="21">
        <f t="shared" si="3"/>
        <v>0</v>
      </c>
      <c r="AD15" s="21">
        <f t="shared" si="3"/>
        <v>0</v>
      </c>
      <c r="AE15" s="21">
        <f t="shared" si="3"/>
        <v>0</v>
      </c>
      <c r="AF15" s="22">
        <f t="shared" si="3"/>
        <v>0</v>
      </c>
      <c r="AG15" s="14">
        <f>+IF(AF15=0,0,AF15/S15)</f>
        <v>0</v>
      </c>
      <c r="AH15" s="23"/>
      <c r="AI15" s="24"/>
    </row>
    <row r="16" spans="1:35" ht="18" thickBot="1" x14ac:dyDescent="0.25">
      <c r="A16" s="26"/>
      <c r="B16" s="27"/>
      <c r="C16" s="27"/>
      <c r="D16" s="28"/>
      <c r="E16" s="28"/>
      <c r="F16" s="27"/>
      <c r="G16" s="193">
        <f>+G15+H15+I15</f>
        <v>0</v>
      </c>
      <c r="H16" s="193"/>
      <c r="I16" s="193"/>
      <c r="J16" s="193">
        <f>+J15+K15+L15</f>
        <v>1</v>
      </c>
      <c r="K16" s="193"/>
      <c r="L16" s="193"/>
      <c r="M16" s="193">
        <f t="shared" ref="M16" si="4">+M15+N15+O15</f>
        <v>1</v>
      </c>
      <c r="N16" s="193"/>
      <c r="O16" s="193"/>
      <c r="P16" s="193">
        <f t="shared" ref="P16" si="5">+P15+Q15+R15</f>
        <v>1</v>
      </c>
      <c r="Q16" s="193"/>
      <c r="R16" s="193"/>
      <c r="S16" s="22">
        <f>+G16+J16+M16+P16</f>
        <v>3</v>
      </c>
      <c r="T16" s="206">
        <f>+T15+U15+V15</f>
        <v>0</v>
      </c>
      <c r="U16" s="206"/>
      <c r="V16" s="206"/>
      <c r="W16" s="206">
        <f>+W15+X15+Y15</f>
        <v>0</v>
      </c>
      <c r="X16" s="206"/>
      <c r="Y16" s="206"/>
      <c r="Z16" s="206">
        <f>+Z15+AA15+AB15</f>
        <v>0</v>
      </c>
      <c r="AA16" s="206"/>
      <c r="AB16" s="206"/>
      <c r="AC16" s="206">
        <f>+AC15+AD15+AE15</f>
        <v>0</v>
      </c>
      <c r="AD16" s="206"/>
      <c r="AE16" s="206"/>
      <c r="AF16" s="29">
        <f>+T16+W16+Z16+AC16</f>
        <v>0</v>
      </c>
      <c r="AG16" s="14">
        <f>+IF(AF16=0,0,AF16/S16)</f>
        <v>0</v>
      </c>
      <c r="AH16" s="30"/>
      <c r="AI16" s="19"/>
    </row>
    <row r="17" spans="1:35" ht="18" thickBot="1" x14ac:dyDescent="0.25">
      <c r="A17" s="26"/>
      <c r="B17" s="27"/>
      <c r="C17" s="27"/>
      <c r="D17" s="28"/>
      <c r="E17" s="28"/>
      <c r="F17" s="27"/>
      <c r="G17" s="164">
        <f>+IF(G16=0,0,G16/S16)</f>
        <v>0</v>
      </c>
      <c r="H17" s="164"/>
      <c r="I17" s="164"/>
      <c r="J17" s="164">
        <f>+IF(J16=0,0,J16/S16)</f>
        <v>0.33333333333333331</v>
      </c>
      <c r="K17" s="164"/>
      <c r="L17" s="164"/>
      <c r="M17" s="164">
        <f>+IF(M16=0,0,M16/S16)</f>
        <v>0.33333333333333331</v>
      </c>
      <c r="N17" s="164"/>
      <c r="O17" s="164"/>
      <c r="P17" s="164">
        <f>+IF(P16=0,0,P16/S16)</f>
        <v>0.33333333333333331</v>
      </c>
      <c r="Q17" s="164"/>
      <c r="R17" s="207"/>
      <c r="S17" s="31">
        <f>+G17+J17+M17+P17</f>
        <v>1</v>
      </c>
      <c r="T17" s="164">
        <f>+IF(T16=0,0,T16/G16)</f>
        <v>0</v>
      </c>
      <c r="U17" s="164"/>
      <c r="V17" s="164"/>
      <c r="W17" s="164">
        <f>+IF(W16=0,0,W16/AF16)</f>
        <v>0</v>
      </c>
      <c r="X17" s="164"/>
      <c r="Y17" s="164"/>
      <c r="Z17" s="164">
        <f>+IF(Z16=0,0,Z16/AF16)</f>
        <v>0</v>
      </c>
      <c r="AA17" s="164"/>
      <c r="AB17" s="164"/>
      <c r="AC17" s="164">
        <f>+IF(AC16=0,0,AC16/AF16)</f>
        <v>0</v>
      </c>
      <c r="AD17" s="164"/>
      <c r="AE17" s="207"/>
      <c r="AF17" s="32">
        <f>(T17+W17+Z17)/3</f>
        <v>0</v>
      </c>
      <c r="AG17" s="14"/>
      <c r="AH17" s="30"/>
      <c r="AI17" s="19"/>
    </row>
    <row r="18" spans="1:35" ht="26.25" customHeight="1" thickBot="1" x14ac:dyDescent="0.25">
      <c r="A18" s="203" t="s">
        <v>177</v>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5"/>
      <c r="AI18" s="16"/>
    </row>
    <row r="19" spans="1:35" ht="183" customHeight="1" thickBot="1" x14ac:dyDescent="0.25">
      <c r="A19" s="51">
        <v>4</v>
      </c>
      <c r="B19" s="145" t="s">
        <v>29</v>
      </c>
      <c r="C19" s="145" t="s">
        <v>28</v>
      </c>
      <c r="D19" s="162" t="s">
        <v>183</v>
      </c>
      <c r="E19" s="147" t="s">
        <v>30</v>
      </c>
      <c r="F19" s="148" t="s">
        <v>31</v>
      </c>
      <c r="G19" s="122"/>
      <c r="H19" s="123">
        <v>1</v>
      </c>
      <c r="I19" s="117"/>
      <c r="J19" s="117"/>
      <c r="K19" s="116"/>
      <c r="L19" s="116"/>
      <c r="M19" s="117"/>
      <c r="N19" s="116"/>
      <c r="O19" s="116"/>
      <c r="P19" s="116"/>
      <c r="Q19" s="116"/>
      <c r="R19" s="116"/>
      <c r="S19" s="118">
        <f t="shared" si="0"/>
        <v>1</v>
      </c>
      <c r="T19" s="119"/>
      <c r="U19" s="116"/>
      <c r="V19" s="116"/>
      <c r="W19" s="116"/>
      <c r="X19" s="116"/>
      <c r="Y19" s="116"/>
      <c r="Z19" s="116"/>
      <c r="AA19" s="116"/>
      <c r="AB19" s="116"/>
      <c r="AC19" s="116"/>
      <c r="AD19" s="116"/>
      <c r="AE19" s="116"/>
      <c r="AF19" s="13">
        <f>IFERROR(SUM(T19:AE19),"")</f>
        <v>0</v>
      </c>
      <c r="AG19" s="14">
        <f>IF(AND(S19=0,AF19=0),"",IF(IFERROR(AF19/S19,"")&gt;100%,100%,IFERROR(AF19/S19,"")))</f>
        <v>0</v>
      </c>
      <c r="AH19" s="120"/>
      <c r="AI19" s="16"/>
    </row>
    <row r="20" spans="1:35" ht="88.5" customHeight="1" thickBot="1" x14ac:dyDescent="0.25">
      <c r="A20" s="51">
        <v>5</v>
      </c>
      <c r="B20" s="149" t="s">
        <v>29</v>
      </c>
      <c r="C20" s="149" t="s">
        <v>28</v>
      </c>
      <c r="D20" s="150" t="s">
        <v>32</v>
      </c>
      <c r="E20" s="147" t="s">
        <v>190</v>
      </c>
      <c r="F20" s="148" t="s">
        <v>34</v>
      </c>
      <c r="G20" s="122">
        <v>1</v>
      </c>
      <c r="H20" s="116"/>
      <c r="I20" s="117"/>
      <c r="J20" s="117"/>
      <c r="K20" s="116"/>
      <c r="L20" s="116"/>
      <c r="M20" s="117"/>
      <c r="N20" s="116"/>
      <c r="O20" s="116"/>
      <c r="P20" s="116"/>
      <c r="Q20" s="116"/>
      <c r="R20" s="116"/>
      <c r="S20" s="118">
        <f t="shared" si="0"/>
        <v>1</v>
      </c>
      <c r="T20" s="119"/>
      <c r="U20" s="116"/>
      <c r="V20" s="116"/>
      <c r="W20" s="116"/>
      <c r="X20" s="116"/>
      <c r="Y20" s="116"/>
      <c r="Z20" s="116"/>
      <c r="AA20" s="116"/>
      <c r="AB20" s="116"/>
      <c r="AC20" s="116"/>
      <c r="AD20" s="116"/>
      <c r="AE20" s="116"/>
      <c r="AF20" s="13">
        <f t="shared" ref="AF20:AF37" si="6">IFERROR(SUM(T20:AE20),"")</f>
        <v>0</v>
      </c>
      <c r="AG20" s="14">
        <f t="shared" ref="AG20:AG37" si="7">IF(AND(S20=0,AF20=0),"",IF(IFERROR(AF20/S20,"")&gt;100%,100%,IFERROR(AF20/S20,"")))</f>
        <v>0</v>
      </c>
      <c r="AH20" s="120"/>
      <c r="AI20" s="16"/>
    </row>
    <row r="21" spans="1:35" ht="199.5" customHeight="1" thickBot="1" x14ac:dyDescent="0.25">
      <c r="A21" s="51">
        <v>6</v>
      </c>
      <c r="B21" s="145" t="s">
        <v>29</v>
      </c>
      <c r="C21" s="145" t="s">
        <v>28</v>
      </c>
      <c r="D21" s="151" t="s">
        <v>35</v>
      </c>
      <c r="E21" s="151" t="s">
        <v>36</v>
      </c>
      <c r="F21" s="148" t="s">
        <v>37</v>
      </c>
      <c r="G21" s="122">
        <v>1</v>
      </c>
      <c r="H21" s="116"/>
      <c r="I21" s="117"/>
      <c r="J21" s="117"/>
      <c r="K21" s="123">
        <v>1</v>
      </c>
      <c r="L21" s="116"/>
      <c r="M21" s="117"/>
      <c r="N21" s="116"/>
      <c r="O21" s="123">
        <v>1</v>
      </c>
      <c r="P21" s="116"/>
      <c r="Q21" s="116"/>
      <c r="R21" s="116"/>
      <c r="S21" s="118">
        <f t="shared" si="0"/>
        <v>3</v>
      </c>
      <c r="T21" s="119"/>
      <c r="U21" s="116"/>
      <c r="V21" s="116"/>
      <c r="W21" s="116"/>
      <c r="X21" s="116"/>
      <c r="Y21" s="116"/>
      <c r="Z21" s="116"/>
      <c r="AA21" s="116"/>
      <c r="AB21" s="116"/>
      <c r="AC21" s="116"/>
      <c r="AD21" s="116"/>
      <c r="AE21" s="116"/>
      <c r="AF21" s="13">
        <f t="shared" si="6"/>
        <v>0</v>
      </c>
      <c r="AG21" s="14">
        <f t="shared" si="7"/>
        <v>0</v>
      </c>
      <c r="AH21" s="120"/>
      <c r="AI21" s="16"/>
    </row>
    <row r="22" spans="1:35" ht="152.25" customHeight="1" thickBot="1" x14ac:dyDescent="0.25">
      <c r="A22" s="51">
        <v>7</v>
      </c>
      <c r="B22" s="149" t="s">
        <v>29</v>
      </c>
      <c r="C22" s="149" t="s">
        <v>28</v>
      </c>
      <c r="D22" s="150" t="s">
        <v>38</v>
      </c>
      <c r="E22" s="147" t="s">
        <v>39</v>
      </c>
      <c r="F22" s="148" t="s">
        <v>37</v>
      </c>
      <c r="G22" s="49"/>
      <c r="H22" s="116"/>
      <c r="I22" s="130">
        <v>1</v>
      </c>
      <c r="J22" s="117"/>
      <c r="K22" s="116"/>
      <c r="L22" s="116"/>
      <c r="M22" s="117"/>
      <c r="N22" s="116"/>
      <c r="O22" s="116"/>
      <c r="P22" s="116"/>
      <c r="Q22" s="116"/>
      <c r="R22" s="116"/>
      <c r="S22" s="118">
        <f t="shared" si="0"/>
        <v>1</v>
      </c>
      <c r="T22" s="119"/>
      <c r="U22" s="116"/>
      <c r="V22" s="116"/>
      <c r="W22" s="116"/>
      <c r="X22" s="116"/>
      <c r="Y22" s="116"/>
      <c r="Z22" s="116"/>
      <c r="AA22" s="116"/>
      <c r="AB22" s="116"/>
      <c r="AC22" s="116"/>
      <c r="AD22" s="116"/>
      <c r="AE22" s="116"/>
      <c r="AF22" s="13">
        <f t="shared" si="6"/>
        <v>0</v>
      </c>
      <c r="AG22" s="14">
        <f t="shared" si="7"/>
        <v>0</v>
      </c>
      <c r="AH22" s="120"/>
      <c r="AI22" s="16"/>
    </row>
    <row r="23" spans="1:35" ht="108" customHeight="1" thickBot="1" x14ac:dyDescent="0.25">
      <c r="A23" s="51">
        <v>8</v>
      </c>
      <c r="B23" s="145" t="s">
        <v>29</v>
      </c>
      <c r="C23" s="145" t="s">
        <v>28</v>
      </c>
      <c r="D23" s="150" t="s">
        <v>40</v>
      </c>
      <c r="E23" s="147" t="s">
        <v>41</v>
      </c>
      <c r="F23" s="148" t="s">
        <v>37</v>
      </c>
      <c r="G23" s="49"/>
      <c r="H23" s="123">
        <v>1</v>
      </c>
      <c r="I23" s="117"/>
      <c r="J23" s="117"/>
      <c r="K23" s="116"/>
      <c r="L23" s="116"/>
      <c r="M23" s="117"/>
      <c r="N23" s="116"/>
      <c r="O23" s="116"/>
      <c r="P23" s="116"/>
      <c r="Q23" s="116"/>
      <c r="R23" s="116"/>
      <c r="S23" s="118">
        <f t="shared" si="0"/>
        <v>1</v>
      </c>
      <c r="T23" s="119"/>
      <c r="U23" s="116"/>
      <c r="V23" s="116"/>
      <c r="W23" s="116"/>
      <c r="X23" s="116"/>
      <c r="Y23" s="116"/>
      <c r="Z23" s="116"/>
      <c r="AA23" s="116"/>
      <c r="AB23" s="116"/>
      <c r="AC23" s="116"/>
      <c r="AD23" s="116"/>
      <c r="AE23" s="116"/>
      <c r="AF23" s="13">
        <f t="shared" si="6"/>
        <v>0</v>
      </c>
      <c r="AG23" s="14">
        <f t="shared" si="7"/>
        <v>0</v>
      </c>
      <c r="AH23" s="120"/>
      <c r="AI23" s="16"/>
    </row>
    <row r="24" spans="1:35" ht="108" customHeight="1" thickBot="1" x14ac:dyDescent="0.25">
      <c r="A24" s="51">
        <v>9</v>
      </c>
      <c r="B24" s="149" t="s">
        <v>29</v>
      </c>
      <c r="C24" s="149" t="s">
        <v>28</v>
      </c>
      <c r="D24" s="147" t="s">
        <v>42</v>
      </c>
      <c r="E24" s="147" t="s">
        <v>43</v>
      </c>
      <c r="F24" s="148" t="s">
        <v>44</v>
      </c>
      <c r="G24" s="263">
        <v>1</v>
      </c>
      <c r="H24" s="123"/>
      <c r="I24" s="117"/>
      <c r="J24" s="117"/>
      <c r="K24" s="116"/>
      <c r="L24" s="116"/>
      <c r="M24" s="130">
        <v>1</v>
      </c>
      <c r="N24" s="116"/>
      <c r="O24" s="116"/>
      <c r="P24" s="116"/>
      <c r="Q24" s="116"/>
      <c r="R24" s="116"/>
      <c r="S24" s="118">
        <f t="shared" si="0"/>
        <v>2</v>
      </c>
      <c r="T24" s="119"/>
      <c r="U24" s="116"/>
      <c r="V24" s="116"/>
      <c r="W24" s="116"/>
      <c r="X24" s="116"/>
      <c r="Y24" s="116"/>
      <c r="Z24" s="116"/>
      <c r="AA24" s="116"/>
      <c r="AB24" s="116"/>
      <c r="AC24" s="116"/>
      <c r="AD24" s="116"/>
      <c r="AE24" s="116"/>
      <c r="AF24" s="13">
        <f t="shared" si="6"/>
        <v>0</v>
      </c>
      <c r="AG24" s="14">
        <f t="shared" si="7"/>
        <v>0</v>
      </c>
      <c r="AH24" s="120"/>
      <c r="AI24" s="16"/>
    </row>
    <row r="25" spans="1:35" ht="117.75" customHeight="1" thickBot="1" x14ac:dyDescent="0.25">
      <c r="A25" s="51">
        <v>10</v>
      </c>
      <c r="B25" s="149" t="s">
        <v>29</v>
      </c>
      <c r="C25" s="149" t="s">
        <v>28</v>
      </c>
      <c r="D25" s="150" t="s">
        <v>144</v>
      </c>
      <c r="E25" s="152" t="s">
        <v>191</v>
      </c>
      <c r="F25" s="148" t="s">
        <v>45</v>
      </c>
      <c r="G25" s="122"/>
      <c r="H25" s="123">
        <v>1</v>
      </c>
      <c r="I25" s="117"/>
      <c r="J25" s="124"/>
      <c r="K25" s="123">
        <v>1</v>
      </c>
      <c r="L25" s="116"/>
      <c r="M25" s="124"/>
      <c r="N25" s="123">
        <v>1</v>
      </c>
      <c r="O25" s="116"/>
      <c r="P25" s="123"/>
      <c r="Q25" s="123">
        <v>1</v>
      </c>
      <c r="R25" s="116"/>
      <c r="S25" s="118">
        <f t="shared" si="0"/>
        <v>4</v>
      </c>
      <c r="T25" s="119"/>
      <c r="U25" s="116"/>
      <c r="V25" s="116"/>
      <c r="W25" s="116"/>
      <c r="X25" s="116"/>
      <c r="Y25" s="116"/>
      <c r="Z25" s="116"/>
      <c r="AA25" s="116"/>
      <c r="AB25" s="116"/>
      <c r="AC25" s="116"/>
      <c r="AD25" s="116"/>
      <c r="AE25" s="116"/>
      <c r="AF25" s="13">
        <f t="shared" si="6"/>
        <v>0</v>
      </c>
      <c r="AG25" s="14">
        <f t="shared" si="7"/>
        <v>0</v>
      </c>
      <c r="AH25" s="120"/>
      <c r="AI25" s="16"/>
    </row>
    <row r="26" spans="1:35" ht="104.25" customHeight="1" thickBot="1" x14ac:dyDescent="0.25">
      <c r="A26" s="51">
        <v>11</v>
      </c>
      <c r="B26" s="145" t="s">
        <v>29</v>
      </c>
      <c r="C26" s="145" t="s">
        <v>28</v>
      </c>
      <c r="D26" s="150" t="s">
        <v>46</v>
      </c>
      <c r="E26" s="152" t="s">
        <v>155</v>
      </c>
      <c r="F26" s="148" t="s">
        <v>154</v>
      </c>
      <c r="G26" s="122"/>
      <c r="H26" s="123">
        <v>1</v>
      </c>
      <c r="I26" s="117"/>
      <c r="J26" s="117"/>
      <c r="K26" s="116"/>
      <c r="L26" s="116"/>
      <c r="M26" s="117"/>
      <c r="N26" s="116"/>
      <c r="O26" s="116"/>
      <c r="P26" s="116"/>
      <c r="Q26" s="116"/>
      <c r="R26" s="116"/>
      <c r="S26" s="118">
        <f t="shared" si="0"/>
        <v>1</v>
      </c>
      <c r="T26" s="119"/>
      <c r="U26" s="116"/>
      <c r="V26" s="116"/>
      <c r="W26" s="116"/>
      <c r="X26" s="116"/>
      <c r="Y26" s="116"/>
      <c r="Z26" s="116"/>
      <c r="AA26" s="116"/>
      <c r="AB26" s="116"/>
      <c r="AC26" s="116"/>
      <c r="AD26" s="116"/>
      <c r="AE26" s="116"/>
      <c r="AF26" s="13">
        <f t="shared" si="6"/>
        <v>0</v>
      </c>
      <c r="AG26" s="14">
        <f t="shared" si="7"/>
        <v>0</v>
      </c>
      <c r="AH26" s="120"/>
      <c r="AI26" s="16"/>
    </row>
    <row r="27" spans="1:35" ht="50.25" customHeight="1" thickBot="1" x14ac:dyDescent="0.25">
      <c r="A27" s="51">
        <v>12</v>
      </c>
      <c r="B27" s="145" t="s">
        <v>29</v>
      </c>
      <c r="C27" s="149" t="s">
        <v>28</v>
      </c>
      <c r="D27" s="150" t="s">
        <v>47</v>
      </c>
      <c r="E27" s="147" t="s">
        <v>48</v>
      </c>
      <c r="F27" s="148" t="s">
        <v>34</v>
      </c>
      <c r="G27" s="122">
        <v>1</v>
      </c>
      <c r="H27" s="117"/>
      <c r="I27" s="117"/>
      <c r="J27" s="117"/>
      <c r="K27" s="116"/>
      <c r="L27" s="117"/>
      <c r="M27" s="130">
        <v>1</v>
      </c>
      <c r="N27" s="116"/>
      <c r="O27" s="116"/>
      <c r="P27" s="116"/>
      <c r="Q27" s="116"/>
      <c r="R27" s="116"/>
      <c r="S27" s="118">
        <f t="shared" si="0"/>
        <v>2</v>
      </c>
      <c r="T27" s="119"/>
      <c r="U27" s="116"/>
      <c r="V27" s="116"/>
      <c r="W27" s="116"/>
      <c r="X27" s="116"/>
      <c r="Y27" s="116"/>
      <c r="Z27" s="116"/>
      <c r="AA27" s="116"/>
      <c r="AB27" s="116"/>
      <c r="AC27" s="116"/>
      <c r="AD27" s="116"/>
      <c r="AE27" s="116"/>
      <c r="AF27" s="13">
        <f t="shared" si="6"/>
        <v>0</v>
      </c>
      <c r="AG27" s="14">
        <f t="shared" si="7"/>
        <v>0</v>
      </c>
      <c r="AH27" s="120"/>
      <c r="AI27" s="16"/>
    </row>
    <row r="28" spans="1:35" ht="52.5" customHeight="1" thickBot="1" x14ac:dyDescent="0.25">
      <c r="A28" s="51">
        <v>13</v>
      </c>
      <c r="B28" s="145" t="s">
        <v>29</v>
      </c>
      <c r="C28" s="145" t="s">
        <v>28</v>
      </c>
      <c r="D28" s="150" t="s">
        <v>192</v>
      </c>
      <c r="E28" s="147" t="s">
        <v>41</v>
      </c>
      <c r="F28" s="148" t="s">
        <v>34</v>
      </c>
      <c r="G28" s="49"/>
      <c r="H28" s="116"/>
      <c r="I28" s="117"/>
      <c r="J28" s="117"/>
      <c r="K28" s="116"/>
      <c r="L28" s="116"/>
      <c r="M28" s="117"/>
      <c r="N28" s="123">
        <v>1</v>
      </c>
      <c r="O28" s="116"/>
      <c r="P28" s="116"/>
      <c r="Q28" s="116"/>
      <c r="R28" s="116"/>
      <c r="S28" s="118">
        <f t="shared" si="0"/>
        <v>1</v>
      </c>
      <c r="T28" s="119"/>
      <c r="U28" s="116"/>
      <c r="V28" s="116"/>
      <c r="W28" s="116"/>
      <c r="X28" s="116"/>
      <c r="Y28" s="116"/>
      <c r="Z28" s="116"/>
      <c r="AA28" s="116"/>
      <c r="AB28" s="116"/>
      <c r="AC28" s="116"/>
      <c r="AD28" s="116"/>
      <c r="AE28" s="116"/>
      <c r="AF28" s="13">
        <f t="shared" si="6"/>
        <v>0</v>
      </c>
      <c r="AG28" s="14">
        <f t="shared" si="7"/>
        <v>0</v>
      </c>
      <c r="AH28" s="120"/>
      <c r="AI28" s="16"/>
    </row>
    <row r="29" spans="1:35" ht="36.75" customHeight="1" thickBot="1" x14ac:dyDescent="0.25">
      <c r="A29" s="51">
        <v>14</v>
      </c>
      <c r="B29" s="145" t="s">
        <v>29</v>
      </c>
      <c r="C29" s="145" t="s">
        <v>28</v>
      </c>
      <c r="D29" s="147" t="s">
        <v>49</v>
      </c>
      <c r="E29" s="152" t="s">
        <v>30</v>
      </c>
      <c r="F29" s="148" t="s">
        <v>34</v>
      </c>
      <c r="G29" s="49"/>
      <c r="H29" s="116"/>
      <c r="I29" s="117"/>
      <c r="J29" s="123"/>
      <c r="K29" s="123"/>
      <c r="L29" s="123">
        <v>1</v>
      </c>
      <c r="M29" s="117"/>
      <c r="N29" s="131"/>
      <c r="O29" s="131"/>
      <c r="P29" s="116"/>
      <c r="Q29" s="116"/>
      <c r="R29" s="116"/>
      <c r="S29" s="118">
        <f t="shared" si="0"/>
        <v>1</v>
      </c>
      <c r="T29" s="119"/>
      <c r="U29" s="116"/>
      <c r="V29" s="116"/>
      <c r="W29" s="116"/>
      <c r="X29" s="116"/>
      <c r="Y29" s="116"/>
      <c r="Z29" s="116"/>
      <c r="AA29" s="116"/>
      <c r="AB29" s="116"/>
      <c r="AC29" s="116"/>
      <c r="AD29" s="116"/>
      <c r="AE29" s="116"/>
      <c r="AF29" s="13">
        <f t="shared" si="6"/>
        <v>0</v>
      </c>
      <c r="AG29" s="14">
        <f t="shared" si="7"/>
        <v>0</v>
      </c>
      <c r="AH29" s="120"/>
      <c r="AI29" s="16"/>
    </row>
    <row r="30" spans="1:35" ht="64.5" customHeight="1" thickBot="1" x14ac:dyDescent="0.25">
      <c r="A30" s="51">
        <v>15</v>
      </c>
      <c r="B30" s="145" t="s">
        <v>29</v>
      </c>
      <c r="C30" s="145" t="s">
        <v>28</v>
      </c>
      <c r="D30" s="150" t="s">
        <v>193</v>
      </c>
      <c r="E30" s="147" t="s">
        <v>147</v>
      </c>
      <c r="F30" s="148" t="s">
        <v>146</v>
      </c>
      <c r="G30" s="49"/>
      <c r="H30" s="116"/>
      <c r="I30" s="117"/>
      <c r="J30" s="117"/>
      <c r="K30" s="116"/>
      <c r="L30" s="116"/>
      <c r="M30" s="124"/>
      <c r="N30" s="123">
        <v>1</v>
      </c>
      <c r="O30" s="116"/>
      <c r="P30" s="116"/>
      <c r="Q30" s="116"/>
      <c r="R30" s="116"/>
      <c r="S30" s="118">
        <f t="shared" si="0"/>
        <v>1</v>
      </c>
      <c r="T30" s="119"/>
      <c r="U30" s="116"/>
      <c r="V30" s="116"/>
      <c r="W30" s="116"/>
      <c r="X30" s="116"/>
      <c r="Y30" s="116"/>
      <c r="Z30" s="116"/>
      <c r="AA30" s="116"/>
      <c r="AB30" s="116"/>
      <c r="AC30" s="116"/>
      <c r="AD30" s="116"/>
      <c r="AE30" s="116"/>
      <c r="AF30" s="13">
        <f t="shared" si="6"/>
        <v>0</v>
      </c>
      <c r="AG30" s="14">
        <f t="shared" si="7"/>
        <v>0</v>
      </c>
      <c r="AH30" s="120"/>
      <c r="AI30" s="16"/>
    </row>
    <row r="31" spans="1:35" ht="64.5" customHeight="1" thickBot="1" x14ac:dyDescent="0.25">
      <c r="A31" s="51">
        <v>16</v>
      </c>
      <c r="B31" s="145" t="s">
        <v>29</v>
      </c>
      <c r="C31" s="145" t="s">
        <v>28</v>
      </c>
      <c r="D31" s="150" t="s">
        <v>194</v>
      </c>
      <c r="E31" s="147" t="s">
        <v>148</v>
      </c>
      <c r="F31" s="148" t="s">
        <v>145</v>
      </c>
      <c r="G31" s="153"/>
      <c r="H31" s="116"/>
      <c r="I31" s="117"/>
      <c r="J31" s="117"/>
      <c r="K31" s="116"/>
      <c r="L31" s="131"/>
      <c r="M31" s="123">
        <v>1</v>
      </c>
      <c r="N31" s="116"/>
      <c r="O31" s="116"/>
      <c r="P31" s="116"/>
      <c r="Q31" s="116"/>
      <c r="R31" s="116"/>
      <c r="S31" s="118"/>
      <c r="T31" s="119"/>
      <c r="U31" s="116"/>
      <c r="V31" s="116"/>
      <c r="W31" s="116"/>
      <c r="X31" s="116"/>
      <c r="Y31" s="116"/>
      <c r="Z31" s="116"/>
      <c r="AA31" s="116"/>
      <c r="AB31" s="116"/>
      <c r="AC31" s="116"/>
      <c r="AD31" s="116"/>
      <c r="AE31" s="116"/>
      <c r="AF31" s="13"/>
      <c r="AG31" s="14"/>
      <c r="AH31" s="120"/>
      <c r="AI31" s="16"/>
    </row>
    <row r="32" spans="1:35" ht="46.5" customHeight="1" thickBot="1" x14ac:dyDescent="0.25">
      <c r="A32" s="51">
        <v>17</v>
      </c>
      <c r="B32" s="145" t="s">
        <v>29</v>
      </c>
      <c r="C32" s="145" t="s">
        <v>28</v>
      </c>
      <c r="D32" s="147" t="s">
        <v>50</v>
      </c>
      <c r="E32" s="147" t="s">
        <v>51</v>
      </c>
      <c r="F32" s="148" t="s">
        <v>52</v>
      </c>
      <c r="G32" s="124"/>
      <c r="H32" s="123">
        <v>1</v>
      </c>
      <c r="I32" s="133"/>
      <c r="J32" s="133"/>
      <c r="K32" s="131"/>
      <c r="L32" s="131"/>
      <c r="M32" s="133"/>
      <c r="N32" s="131"/>
      <c r="O32" s="131"/>
      <c r="P32" s="131"/>
      <c r="Q32" s="131"/>
      <c r="R32" s="131"/>
      <c r="S32" s="134">
        <f t="shared" si="0"/>
        <v>1</v>
      </c>
      <c r="T32" s="135"/>
      <c r="U32" s="131"/>
      <c r="V32" s="131"/>
      <c r="W32" s="131"/>
      <c r="X32" s="131"/>
      <c r="Y32" s="131"/>
      <c r="Z32" s="131"/>
      <c r="AA32" s="131"/>
      <c r="AB32" s="131"/>
      <c r="AC32" s="131"/>
      <c r="AD32" s="131"/>
      <c r="AE32" s="131"/>
      <c r="AF32" s="13">
        <f t="shared" si="6"/>
        <v>0</v>
      </c>
      <c r="AG32" s="14">
        <f t="shared" si="7"/>
        <v>0</v>
      </c>
      <c r="AH32" s="136"/>
      <c r="AI32" s="16"/>
    </row>
    <row r="33" spans="1:35" ht="56.25" customHeight="1" thickBot="1" x14ac:dyDescent="0.25">
      <c r="A33" s="51">
        <v>18</v>
      </c>
      <c r="B33" s="145" t="s">
        <v>29</v>
      </c>
      <c r="C33" s="145" t="s">
        <v>28</v>
      </c>
      <c r="D33" s="147" t="s">
        <v>53</v>
      </c>
      <c r="E33" s="147" t="s">
        <v>33</v>
      </c>
      <c r="F33" s="148" t="s">
        <v>52</v>
      </c>
      <c r="G33" s="124"/>
      <c r="H33" s="123">
        <v>1</v>
      </c>
      <c r="I33" s="133"/>
      <c r="J33" s="133"/>
      <c r="K33" s="131"/>
      <c r="L33" s="131"/>
      <c r="M33" s="133"/>
      <c r="N33" s="131"/>
      <c r="O33" s="131"/>
      <c r="P33" s="131"/>
      <c r="Q33" s="131"/>
      <c r="R33" s="131"/>
      <c r="S33" s="134">
        <f t="shared" si="0"/>
        <v>1</v>
      </c>
      <c r="T33" s="135"/>
      <c r="U33" s="131"/>
      <c r="V33" s="131"/>
      <c r="W33" s="131"/>
      <c r="X33" s="131"/>
      <c r="Y33" s="131"/>
      <c r="Z33" s="131"/>
      <c r="AA33" s="131"/>
      <c r="AB33" s="131"/>
      <c r="AC33" s="131"/>
      <c r="AD33" s="131"/>
      <c r="AE33" s="131"/>
      <c r="AF33" s="13">
        <f t="shared" si="6"/>
        <v>0</v>
      </c>
      <c r="AG33" s="14">
        <f t="shared" si="7"/>
        <v>0</v>
      </c>
      <c r="AH33" s="136"/>
      <c r="AI33" s="16"/>
    </row>
    <row r="34" spans="1:35" ht="45.75" customHeight="1" thickBot="1" x14ac:dyDescent="0.25">
      <c r="A34" s="51">
        <v>19</v>
      </c>
      <c r="B34" s="145" t="s">
        <v>29</v>
      </c>
      <c r="C34" s="145" t="s">
        <v>28</v>
      </c>
      <c r="D34" s="147" t="s">
        <v>54</v>
      </c>
      <c r="E34" s="147" t="s">
        <v>33</v>
      </c>
      <c r="F34" s="148" t="s">
        <v>52</v>
      </c>
      <c r="G34" s="124"/>
      <c r="H34" s="123">
        <v>1</v>
      </c>
      <c r="I34" s="133"/>
      <c r="J34" s="133"/>
      <c r="K34" s="131"/>
      <c r="L34" s="131"/>
      <c r="M34" s="133"/>
      <c r="N34" s="131"/>
      <c r="O34" s="131"/>
      <c r="P34" s="131"/>
      <c r="Q34" s="131"/>
      <c r="R34" s="131"/>
      <c r="S34" s="134">
        <f t="shared" si="0"/>
        <v>1</v>
      </c>
      <c r="T34" s="135"/>
      <c r="U34" s="131"/>
      <c r="V34" s="131"/>
      <c r="W34" s="131"/>
      <c r="X34" s="131"/>
      <c r="Y34" s="131"/>
      <c r="Z34" s="131"/>
      <c r="AA34" s="131"/>
      <c r="AB34" s="131"/>
      <c r="AC34" s="131"/>
      <c r="AD34" s="131"/>
      <c r="AE34" s="131"/>
      <c r="AF34" s="13">
        <f t="shared" si="6"/>
        <v>0</v>
      </c>
      <c r="AG34" s="14">
        <f t="shared" si="7"/>
        <v>0</v>
      </c>
      <c r="AH34" s="136"/>
      <c r="AI34" s="16"/>
    </row>
    <row r="35" spans="1:35" ht="36.75" customHeight="1" thickBot="1" x14ac:dyDescent="0.25">
      <c r="A35" s="51">
        <v>20</v>
      </c>
      <c r="B35" s="145" t="s">
        <v>29</v>
      </c>
      <c r="C35" s="145" t="s">
        <v>28</v>
      </c>
      <c r="D35" s="147" t="s">
        <v>55</v>
      </c>
      <c r="E35" s="44" t="s">
        <v>56</v>
      </c>
      <c r="F35" s="148" t="s">
        <v>34</v>
      </c>
      <c r="G35" s="133"/>
      <c r="H35" s="131"/>
      <c r="I35" s="123">
        <v>1</v>
      </c>
      <c r="J35" s="133"/>
      <c r="K35" s="131"/>
      <c r="L35" s="131"/>
      <c r="M35" s="133"/>
      <c r="N35" s="131"/>
      <c r="O35" s="131"/>
      <c r="P35" s="131"/>
      <c r="Q35" s="131"/>
      <c r="R35" s="131"/>
      <c r="S35" s="134">
        <f t="shared" si="0"/>
        <v>1</v>
      </c>
      <c r="T35" s="135"/>
      <c r="U35" s="131"/>
      <c r="V35" s="131"/>
      <c r="W35" s="131"/>
      <c r="X35" s="131"/>
      <c r="Y35" s="131"/>
      <c r="Z35" s="131"/>
      <c r="AA35" s="131"/>
      <c r="AB35" s="131"/>
      <c r="AC35" s="131"/>
      <c r="AD35" s="131"/>
      <c r="AE35" s="131"/>
      <c r="AF35" s="13">
        <f t="shared" si="6"/>
        <v>0</v>
      </c>
      <c r="AG35" s="14">
        <f t="shared" si="7"/>
        <v>0</v>
      </c>
      <c r="AH35" s="136"/>
      <c r="AI35" s="16"/>
    </row>
    <row r="36" spans="1:35" ht="42.75" customHeight="1" thickBot="1" x14ac:dyDescent="0.25">
      <c r="A36" s="51">
        <v>21</v>
      </c>
      <c r="B36" s="145" t="s">
        <v>29</v>
      </c>
      <c r="C36" s="145" t="s">
        <v>28</v>
      </c>
      <c r="D36" s="150" t="s">
        <v>57</v>
      </c>
      <c r="E36" s="150" t="s">
        <v>58</v>
      </c>
      <c r="F36" s="148" t="s">
        <v>59</v>
      </c>
      <c r="G36" s="137"/>
      <c r="H36" s="123"/>
      <c r="I36" s="123">
        <v>1</v>
      </c>
      <c r="J36" s="133"/>
      <c r="K36" s="131"/>
      <c r="L36" s="131"/>
      <c r="M36" s="131"/>
      <c r="N36" s="131"/>
      <c r="O36" s="131"/>
      <c r="P36" s="131"/>
      <c r="Q36" s="131"/>
      <c r="R36" s="131"/>
      <c r="S36" s="134">
        <f t="shared" si="0"/>
        <v>1</v>
      </c>
      <c r="T36" s="135"/>
      <c r="U36" s="131"/>
      <c r="V36" s="131"/>
      <c r="W36" s="131"/>
      <c r="X36" s="131"/>
      <c r="Y36" s="131"/>
      <c r="Z36" s="131"/>
      <c r="AA36" s="131"/>
      <c r="AB36" s="131"/>
      <c r="AC36" s="131"/>
      <c r="AD36" s="131"/>
      <c r="AE36" s="131"/>
      <c r="AF36" s="13">
        <f t="shared" si="6"/>
        <v>0</v>
      </c>
      <c r="AG36" s="14">
        <f t="shared" si="7"/>
        <v>0</v>
      </c>
      <c r="AH36" s="136"/>
      <c r="AI36" s="16"/>
    </row>
    <row r="37" spans="1:35" ht="69" customHeight="1" thickBot="1" x14ac:dyDescent="0.25">
      <c r="A37" s="51">
        <v>22</v>
      </c>
      <c r="B37" s="145" t="s">
        <v>29</v>
      </c>
      <c r="C37" s="145" t="s">
        <v>28</v>
      </c>
      <c r="D37" s="150" t="s">
        <v>60</v>
      </c>
      <c r="E37" s="44" t="s">
        <v>41</v>
      </c>
      <c r="F37" s="148" t="s">
        <v>34</v>
      </c>
      <c r="G37" s="137"/>
      <c r="H37" s="131"/>
      <c r="I37" s="133"/>
      <c r="J37" s="133"/>
      <c r="K37" s="131"/>
      <c r="L37" s="131"/>
      <c r="M37" s="133"/>
      <c r="N37" s="131"/>
      <c r="O37" s="131"/>
      <c r="P37" s="131"/>
      <c r="Q37" s="124"/>
      <c r="R37" s="123">
        <v>1</v>
      </c>
      <c r="S37" s="134">
        <f t="shared" si="0"/>
        <v>1</v>
      </c>
      <c r="T37" s="135"/>
      <c r="U37" s="131"/>
      <c r="V37" s="131"/>
      <c r="W37" s="131"/>
      <c r="X37" s="131"/>
      <c r="Y37" s="131"/>
      <c r="Z37" s="131"/>
      <c r="AA37" s="131"/>
      <c r="AB37" s="131"/>
      <c r="AC37" s="131"/>
      <c r="AD37" s="131"/>
      <c r="AE37" s="131"/>
      <c r="AF37" s="13">
        <f t="shared" si="6"/>
        <v>0</v>
      </c>
      <c r="AG37" s="14">
        <f t="shared" si="7"/>
        <v>0</v>
      </c>
      <c r="AH37" s="136"/>
      <c r="AI37" s="16"/>
    </row>
    <row r="38" spans="1:35" s="25" customFormat="1" ht="17.25" customHeight="1" thickBot="1" x14ac:dyDescent="0.25">
      <c r="A38" s="208" t="s">
        <v>27</v>
      </c>
      <c r="B38" s="209"/>
      <c r="C38" s="209"/>
      <c r="D38" s="209"/>
      <c r="E38" s="209"/>
      <c r="F38" s="210"/>
      <c r="G38" s="138">
        <f t="shared" ref="G38:AF38" si="8">SUM(G19:G37)</f>
        <v>4</v>
      </c>
      <c r="H38" s="138">
        <f t="shared" si="8"/>
        <v>7</v>
      </c>
      <c r="I38" s="138">
        <f t="shared" si="8"/>
        <v>3</v>
      </c>
      <c r="J38" s="138">
        <f t="shared" si="8"/>
        <v>0</v>
      </c>
      <c r="K38" s="138">
        <f t="shared" si="8"/>
        <v>2</v>
      </c>
      <c r="L38" s="138">
        <f t="shared" si="8"/>
        <v>1</v>
      </c>
      <c r="M38" s="138">
        <f t="shared" si="8"/>
        <v>3</v>
      </c>
      <c r="N38" s="138">
        <f t="shared" si="8"/>
        <v>3</v>
      </c>
      <c r="O38" s="138">
        <f t="shared" si="8"/>
        <v>1</v>
      </c>
      <c r="P38" s="138">
        <f t="shared" si="8"/>
        <v>0</v>
      </c>
      <c r="Q38" s="138">
        <f t="shared" si="8"/>
        <v>1</v>
      </c>
      <c r="R38" s="138">
        <f t="shared" si="8"/>
        <v>1</v>
      </c>
      <c r="S38" s="22">
        <f t="shared" si="8"/>
        <v>25</v>
      </c>
      <c r="T38" s="21">
        <f t="shared" si="8"/>
        <v>0</v>
      </c>
      <c r="U38" s="21">
        <f t="shared" si="8"/>
        <v>0</v>
      </c>
      <c r="V38" s="21">
        <f t="shared" si="8"/>
        <v>0</v>
      </c>
      <c r="W38" s="21">
        <f t="shared" si="8"/>
        <v>0</v>
      </c>
      <c r="X38" s="21">
        <f t="shared" si="8"/>
        <v>0</v>
      </c>
      <c r="Y38" s="21">
        <f t="shared" si="8"/>
        <v>0</v>
      </c>
      <c r="Z38" s="21">
        <f t="shared" si="8"/>
        <v>0</v>
      </c>
      <c r="AA38" s="21">
        <f t="shared" si="8"/>
        <v>0</v>
      </c>
      <c r="AB38" s="21">
        <f t="shared" si="8"/>
        <v>0</v>
      </c>
      <c r="AC38" s="21">
        <f t="shared" si="8"/>
        <v>0</v>
      </c>
      <c r="AD38" s="21">
        <f t="shared" si="8"/>
        <v>0</v>
      </c>
      <c r="AE38" s="21">
        <f t="shared" si="8"/>
        <v>0</v>
      </c>
      <c r="AF38" s="22">
        <f t="shared" si="8"/>
        <v>0</v>
      </c>
      <c r="AG38" s="14">
        <f>+IF(AF38=0,0,AF38/S38)</f>
        <v>0</v>
      </c>
      <c r="AH38" s="23"/>
      <c r="AI38" s="24"/>
    </row>
    <row r="39" spans="1:35" ht="18" thickBot="1" x14ac:dyDescent="0.25">
      <c r="A39" s="26"/>
      <c r="B39" s="27"/>
      <c r="C39" s="27"/>
      <c r="D39" s="28"/>
      <c r="E39" s="28"/>
      <c r="F39" s="27"/>
      <c r="G39" s="193">
        <f>+G38+H38+I38</f>
        <v>14</v>
      </c>
      <c r="H39" s="193"/>
      <c r="I39" s="193"/>
      <c r="J39" s="193">
        <f>+J38+K38+L38</f>
        <v>3</v>
      </c>
      <c r="K39" s="193"/>
      <c r="L39" s="193"/>
      <c r="M39" s="193">
        <f t="shared" ref="M39" si="9">+M38+N38+O38</f>
        <v>7</v>
      </c>
      <c r="N39" s="193"/>
      <c r="O39" s="193"/>
      <c r="P39" s="193">
        <f t="shared" ref="P39" si="10">+P38+Q38+R38</f>
        <v>2</v>
      </c>
      <c r="Q39" s="193"/>
      <c r="R39" s="193"/>
      <c r="S39" s="22">
        <f>+G39+J39+M39+P39</f>
        <v>26</v>
      </c>
      <c r="T39" s="206">
        <f>+T38+U38+V38</f>
        <v>0</v>
      </c>
      <c r="U39" s="206"/>
      <c r="V39" s="206"/>
      <c r="W39" s="206">
        <f>+W38+X38+Y38</f>
        <v>0</v>
      </c>
      <c r="X39" s="206"/>
      <c r="Y39" s="206"/>
      <c r="Z39" s="206">
        <f>+Z38+AA38+AB38</f>
        <v>0</v>
      </c>
      <c r="AA39" s="206"/>
      <c r="AB39" s="206"/>
      <c r="AC39" s="206">
        <f>+AC38+AD38+AE38</f>
        <v>0</v>
      </c>
      <c r="AD39" s="206"/>
      <c r="AE39" s="206"/>
      <c r="AF39" s="29">
        <f>+T39+W39+Z39+AC39</f>
        <v>0</v>
      </c>
      <c r="AG39" s="14">
        <f>+IF(AF39=0,0,AF39/S39)</f>
        <v>0</v>
      </c>
      <c r="AH39" s="30"/>
      <c r="AI39" s="19"/>
    </row>
    <row r="40" spans="1:35" ht="18" thickBot="1" x14ac:dyDescent="0.25">
      <c r="A40" s="26"/>
      <c r="B40" s="27"/>
      <c r="C40" s="27"/>
      <c r="D40" s="28"/>
      <c r="E40" s="28"/>
      <c r="F40" s="27"/>
      <c r="G40" s="164">
        <f>+IF(G39=0,0,G39/S39)</f>
        <v>0.53846153846153844</v>
      </c>
      <c r="H40" s="164"/>
      <c r="I40" s="164"/>
      <c r="J40" s="164">
        <f>+IF(J39=0,0,J39/S39)</f>
        <v>0.11538461538461539</v>
      </c>
      <c r="K40" s="164"/>
      <c r="L40" s="164"/>
      <c r="M40" s="164">
        <f>+IF(M39=0,0,M39/S39)</f>
        <v>0.26923076923076922</v>
      </c>
      <c r="N40" s="164"/>
      <c r="O40" s="164"/>
      <c r="P40" s="164">
        <f>+IF(P39=0,0,P39/S39)</f>
        <v>7.6923076923076927E-2</v>
      </c>
      <c r="Q40" s="164"/>
      <c r="R40" s="207"/>
      <c r="S40" s="31">
        <f>+G40+J40+M40+P40</f>
        <v>1</v>
      </c>
      <c r="T40" s="164">
        <f>+IF(T39=0,0,T39/G39)</f>
        <v>0</v>
      </c>
      <c r="U40" s="164"/>
      <c r="V40" s="164"/>
      <c r="W40" s="164">
        <f>+IF(W39=0,0,W39/AF39)</f>
        <v>0</v>
      </c>
      <c r="X40" s="164"/>
      <c r="Y40" s="164"/>
      <c r="Z40" s="164">
        <f>+IF(Z39=0,0,Z39/AF39)</f>
        <v>0</v>
      </c>
      <c r="AA40" s="164"/>
      <c r="AB40" s="164"/>
      <c r="AC40" s="164">
        <f>+IF(AC39=0,0,AC39/AF39)</f>
        <v>0</v>
      </c>
      <c r="AD40" s="164"/>
      <c r="AE40" s="207"/>
      <c r="AF40" s="32">
        <f>(T40+W40+Z40)/3</f>
        <v>0</v>
      </c>
      <c r="AG40" s="14"/>
      <c r="AH40" s="30"/>
      <c r="AI40" s="19"/>
    </row>
    <row r="41" spans="1:35" ht="33.75" customHeight="1" thickBot="1" x14ac:dyDescent="0.25">
      <c r="A41" s="203" t="s">
        <v>179</v>
      </c>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5"/>
      <c r="AI41" s="16"/>
    </row>
    <row r="42" spans="1:35" ht="33.75" customHeight="1" thickBot="1" x14ac:dyDescent="0.25">
      <c r="A42" s="51">
        <v>23</v>
      </c>
      <c r="B42" s="149" t="s">
        <v>61</v>
      </c>
      <c r="C42" s="150" t="s">
        <v>62</v>
      </c>
      <c r="D42" s="43" t="s">
        <v>195</v>
      </c>
      <c r="E42" s="43" t="s">
        <v>151</v>
      </c>
      <c r="F42" s="148" t="s">
        <v>34</v>
      </c>
      <c r="G42" s="131"/>
      <c r="H42" s="123"/>
      <c r="I42" s="130">
        <v>1</v>
      </c>
      <c r="J42" s="133"/>
      <c r="K42" s="131"/>
      <c r="L42" s="131"/>
      <c r="M42" s="131"/>
      <c r="N42" s="131"/>
      <c r="O42" s="123"/>
      <c r="P42" s="130">
        <v>1</v>
      </c>
      <c r="Q42" s="131"/>
      <c r="R42" s="131"/>
      <c r="S42" s="134">
        <f t="shared" ref="S42:S43" si="11">IFERROR(SUM(G42:R42),"")</f>
        <v>2</v>
      </c>
      <c r="T42" s="135"/>
      <c r="U42" s="131"/>
      <c r="V42" s="131"/>
      <c r="W42" s="131"/>
      <c r="X42" s="131"/>
      <c r="Y42" s="131"/>
      <c r="Z42" s="131"/>
      <c r="AA42" s="131"/>
      <c r="AB42" s="131"/>
      <c r="AC42" s="131"/>
      <c r="AD42" s="131"/>
      <c r="AE42" s="131"/>
      <c r="AF42" s="45">
        <f t="shared" ref="AF42:AF43" si="12">IFERROR(SUM(T42:AE42),"")</f>
        <v>0</v>
      </c>
      <c r="AG42" s="46">
        <f t="shared" ref="AG42:AG43" si="13">IF(AND(S42=0,AF42=0),"",IF(IFERROR(AF42/S42,"")&gt;100%,100%,IFERROR(AF42/S42,"")))</f>
        <v>0</v>
      </c>
      <c r="AH42" s="136"/>
      <c r="AI42" s="16"/>
    </row>
    <row r="43" spans="1:35" ht="45" customHeight="1" thickBot="1" x14ac:dyDescent="0.25">
      <c r="A43" s="51">
        <v>24</v>
      </c>
      <c r="B43" s="149" t="s">
        <v>61</v>
      </c>
      <c r="C43" s="150" t="s">
        <v>63</v>
      </c>
      <c r="D43" s="43" t="s">
        <v>196</v>
      </c>
      <c r="E43" s="150" t="s">
        <v>152</v>
      </c>
      <c r="F43" s="148" t="s">
        <v>34</v>
      </c>
      <c r="G43" s="123"/>
      <c r="H43" s="123">
        <v>1</v>
      </c>
      <c r="I43" s="117"/>
      <c r="J43" s="117"/>
      <c r="K43" s="116"/>
      <c r="L43" s="116"/>
      <c r="M43" s="123"/>
      <c r="N43" s="123">
        <v>1</v>
      </c>
      <c r="O43" s="116"/>
      <c r="P43" s="116"/>
      <c r="Q43" s="116"/>
      <c r="R43" s="116"/>
      <c r="S43" s="118">
        <f t="shared" si="11"/>
        <v>2</v>
      </c>
      <c r="T43" s="119"/>
      <c r="U43" s="116"/>
      <c r="V43" s="116"/>
      <c r="W43" s="116"/>
      <c r="X43" s="116"/>
      <c r="Y43" s="116"/>
      <c r="Z43" s="116"/>
      <c r="AA43" s="116"/>
      <c r="AB43" s="116"/>
      <c r="AC43" s="116"/>
      <c r="AD43" s="116"/>
      <c r="AE43" s="116"/>
      <c r="AF43" s="13">
        <f t="shared" si="12"/>
        <v>0</v>
      </c>
      <c r="AG43" s="14">
        <f t="shared" si="13"/>
        <v>0</v>
      </c>
      <c r="AH43" s="120"/>
      <c r="AI43" s="16"/>
    </row>
    <row r="44" spans="1:35" ht="33.75" customHeight="1" thickBot="1" x14ac:dyDescent="0.25">
      <c r="A44" s="51">
        <v>25</v>
      </c>
      <c r="B44" s="149" t="s">
        <v>61</v>
      </c>
      <c r="C44" s="150" t="s">
        <v>149</v>
      </c>
      <c r="D44" s="43" t="s">
        <v>150</v>
      </c>
      <c r="E44" s="150" t="s">
        <v>153</v>
      </c>
      <c r="F44" s="148" t="s">
        <v>34</v>
      </c>
      <c r="G44" s="49"/>
      <c r="H44" s="116"/>
      <c r="I44" s="117"/>
      <c r="J44" s="117"/>
      <c r="K44" s="117"/>
      <c r="L44" s="116"/>
      <c r="M44" s="117"/>
      <c r="N44" s="116"/>
      <c r="O44" s="123"/>
      <c r="P44" s="123">
        <v>1</v>
      </c>
      <c r="R44" s="116"/>
      <c r="S44" s="118"/>
      <c r="T44" s="119"/>
      <c r="U44" s="116"/>
      <c r="V44" s="116"/>
      <c r="W44" s="116"/>
      <c r="X44" s="116"/>
      <c r="Y44" s="116"/>
      <c r="Z44" s="116"/>
      <c r="AA44" s="116"/>
      <c r="AB44" s="116"/>
      <c r="AC44" s="116"/>
      <c r="AD44" s="116"/>
      <c r="AE44" s="116"/>
      <c r="AF44" s="154"/>
      <c r="AG44" s="14"/>
      <c r="AH44" s="120"/>
      <c r="AI44" s="16"/>
    </row>
    <row r="45" spans="1:35" s="25" customFormat="1" ht="17.25" customHeight="1" thickBot="1" x14ac:dyDescent="0.25">
      <c r="A45" s="208" t="s">
        <v>27</v>
      </c>
      <c r="B45" s="209"/>
      <c r="C45" s="209"/>
      <c r="D45" s="209"/>
      <c r="E45" s="209"/>
      <c r="F45" s="210"/>
      <c r="G45" s="21">
        <f t="shared" ref="G45:AE45" si="14">SUM(G42:G43)</f>
        <v>0</v>
      </c>
      <c r="H45" s="21">
        <f t="shared" si="14"/>
        <v>1</v>
      </c>
      <c r="I45" s="21">
        <f t="shared" si="14"/>
        <v>1</v>
      </c>
      <c r="J45" s="21">
        <f t="shared" si="14"/>
        <v>0</v>
      </c>
      <c r="K45" s="21">
        <f t="shared" si="14"/>
        <v>0</v>
      </c>
      <c r="L45" s="21">
        <f t="shared" si="14"/>
        <v>0</v>
      </c>
      <c r="M45" s="21">
        <f t="shared" si="14"/>
        <v>0</v>
      </c>
      <c r="N45" s="21">
        <f t="shared" si="14"/>
        <v>1</v>
      </c>
      <c r="O45" s="21">
        <f t="shared" si="14"/>
        <v>0</v>
      </c>
      <c r="P45" s="21">
        <f t="shared" si="14"/>
        <v>1</v>
      </c>
      <c r="Q45" s="21">
        <f t="shared" si="14"/>
        <v>0</v>
      </c>
      <c r="R45" s="21">
        <f t="shared" si="14"/>
        <v>0</v>
      </c>
      <c r="S45" s="22">
        <f t="shared" si="14"/>
        <v>4</v>
      </c>
      <c r="T45" s="21">
        <f t="shared" si="14"/>
        <v>0</v>
      </c>
      <c r="U45" s="21">
        <f t="shared" si="14"/>
        <v>0</v>
      </c>
      <c r="V45" s="21">
        <f t="shared" si="14"/>
        <v>0</v>
      </c>
      <c r="W45" s="21">
        <f t="shared" si="14"/>
        <v>0</v>
      </c>
      <c r="X45" s="21">
        <f t="shared" si="14"/>
        <v>0</v>
      </c>
      <c r="Y45" s="21">
        <f t="shared" si="14"/>
        <v>0</v>
      </c>
      <c r="Z45" s="21">
        <f t="shared" si="14"/>
        <v>0</v>
      </c>
      <c r="AA45" s="21">
        <f t="shared" si="14"/>
        <v>0</v>
      </c>
      <c r="AB45" s="21">
        <f t="shared" si="14"/>
        <v>0</v>
      </c>
      <c r="AC45" s="21">
        <f t="shared" si="14"/>
        <v>0</v>
      </c>
      <c r="AD45" s="21">
        <f t="shared" si="14"/>
        <v>0</v>
      </c>
      <c r="AE45" s="21">
        <f t="shared" si="14"/>
        <v>0</v>
      </c>
      <c r="AF45" s="22">
        <f>SUM(AF8:AF43)</f>
        <v>0</v>
      </c>
      <c r="AG45" s="14">
        <f>+IF(AF45=0,0,AF45/S45)</f>
        <v>0</v>
      </c>
      <c r="AH45" s="23"/>
      <c r="AI45" s="24"/>
    </row>
    <row r="46" spans="1:35" ht="18" thickBot="1" x14ac:dyDescent="0.25">
      <c r="A46" s="26"/>
      <c r="B46" s="27"/>
      <c r="C46" s="27"/>
      <c r="D46" s="28"/>
      <c r="E46" s="28"/>
      <c r="F46" s="27"/>
      <c r="G46" s="193">
        <f>+G45+H45+I45</f>
        <v>2</v>
      </c>
      <c r="H46" s="193"/>
      <c r="I46" s="193"/>
      <c r="J46" s="193">
        <f>+J45+K45+L45</f>
        <v>0</v>
      </c>
      <c r="K46" s="193"/>
      <c r="L46" s="193"/>
      <c r="M46" s="193">
        <f t="shared" ref="M46" si="15">+M45+N45+O45</f>
        <v>1</v>
      </c>
      <c r="N46" s="193"/>
      <c r="O46" s="193"/>
      <c r="P46" s="193">
        <f t="shared" ref="P46" si="16">+P45+Q45+R45</f>
        <v>1</v>
      </c>
      <c r="Q46" s="193"/>
      <c r="R46" s="193"/>
      <c r="S46" s="22">
        <f>+G46+J46+M46+P46</f>
        <v>4</v>
      </c>
      <c r="T46" s="206">
        <f>+T45+U45+V45</f>
        <v>0</v>
      </c>
      <c r="U46" s="206"/>
      <c r="V46" s="206"/>
      <c r="W46" s="206">
        <f>+W45+X45+Y45</f>
        <v>0</v>
      </c>
      <c r="X46" s="206"/>
      <c r="Y46" s="206"/>
      <c r="Z46" s="206">
        <f>+Z45+AA45+AB45</f>
        <v>0</v>
      </c>
      <c r="AA46" s="206"/>
      <c r="AB46" s="206"/>
      <c r="AC46" s="206">
        <f>+AC45+AD45+AE45</f>
        <v>0</v>
      </c>
      <c r="AD46" s="206"/>
      <c r="AE46" s="206"/>
      <c r="AF46" s="29">
        <f>+T46+W46+Z46+AC46</f>
        <v>0</v>
      </c>
      <c r="AG46" s="14">
        <f>+IF(AF46=0,0,AF46/S46)</f>
        <v>0</v>
      </c>
      <c r="AH46" s="30"/>
      <c r="AI46" s="19"/>
    </row>
    <row r="47" spans="1:35" ht="18" thickBot="1" x14ac:dyDescent="0.25">
      <c r="A47" s="26"/>
      <c r="B47" s="27"/>
      <c r="C47" s="27"/>
      <c r="D47" s="28"/>
      <c r="E47" s="28"/>
      <c r="F47" s="27"/>
      <c r="G47" s="164">
        <f>+IF(G46=0,0,G46/S46)</f>
        <v>0.5</v>
      </c>
      <c r="H47" s="164"/>
      <c r="I47" s="164"/>
      <c r="J47" s="164">
        <f>+IF(J46=0,0,J46/S46)</f>
        <v>0</v>
      </c>
      <c r="K47" s="164"/>
      <c r="L47" s="164"/>
      <c r="M47" s="164">
        <f>+IF(M46=0,0,M46/S46)</f>
        <v>0.25</v>
      </c>
      <c r="N47" s="164"/>
      <c r="O47" s="164"/>
      <c r="P47" s="164">
        <f>+IF(P46=0,0,P46/S46)</f>
        <v>0.25</v>
      </c>
      <c r="Q47" s="164"/>
      <c r="R47" s="207"/>
      <c r="S47" s="31">
        <f>+G47+J47+M47+P47</f>
        <v>1</v>
      </c>
      <c r="T47" s="164">
        <f>+IF(T46=0,0,T46/G46)</f>
        <v>0</v>
      </c>
      <c r="U47" s="164"/>
      <c r="V47" s="164"/>
      <c r="W47" s="164">
        <f>+IF(W46=0,0,W46/AF46)</f>
        <v>0</v>
      </c>
      <c r="X47" s="164"/>
      <c r="Y47" s="164"/>
      <c r="Z47" s="164">
        <f>+IF(Z46=0,0,Z46/AF46)</f>
        <v>0</v>
      </c>
      <c r="AA47" s="164"/>
      <c r="AB47" s="164"/>
      <c r="AC47" s="164">
        <f>+IF(AC46=0,0,AC46/AF46)</f>
        <v>0</v>
      </c>
      <c r="AD47" s="164"/>
      <c r="AE47" s="207"/>
      <c r="AF47" s="32">
        <f>(T47+W47+Z47)/3</f>
        <v>0</v>
      </c>
      <c r="AG47" s="14"/>
      <c r="AH47" s="30"/>
      <c r="AI47" s="19"/>
    </row>
    <row r="48" spans="1:35" ht="33" customHeight="1" thickBot="1" x14ac:dyDescent="0.25">
      <c r="A48" s="203" t="s">
        <v>180</v>
      </c>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5"/>
      <c r="AI48" s="19"/>
    </row>
    <row r="49" spans="1:35" s="58" customFormat="1" ht="66" customHeight="1" thickBot="1" x14ac:dyDescent="0.25">
      <c r="A49" s="155">
        <v>26</v>
      </c>
      <c r="B49" s="156" t="s">
        <v>64</v>
      </c>
      <c r="C49" s="137" t="s">
        <v>65</v>
      </c>
      <c r="D49" s="137" t="s">
        <v>66</v>
      </c>
      <c r="E49" s="55" t="s">
        <v>67</v>
      </c>
      <c r="F49" s="148" t="s">
        <v>34</v>
      </c>
      <c r="G49" s="48"/>
      <c r="H49" s="48"/>
      <c r="I49" s="50"/>
      <c r="J49" s="48"/>
      <c r="K49" s="48"/>
      <c r="L49" s="48"/>
      <c r="M49" s="51"/>
      <c r="N49" s="51"/>
      <c r="O49" s="51"/>
      <c r="P49" s="123"/>
      <c r="Q49" s="123">
        <v>1</v>
      </c>
      <c r="R49" s="52"/>
      <c r="S49" s="11">
        <f>IFERROR(SUM(G49:R49),"")</f>
        <v>1</v>
      </c>
      <c r="T49" s="53"/>
      <c r="U49" s="54"/>
      <c r="V49" s="54"/>
      <c r="W49" s="54"/>
      <c r="X49" s="48"/>
      <c r="Y49" s="54"/>
      <c r="Z49" s="55"/>
      <c r="AA49" s="55"/>
      <c r="AB49" s="51"/>
      <c r="AC49" s="55"/>
      <c r="AD49" s="55"/>
      <c r="AE49" s="55"/>
      <c r="AF49" s="13">
        <f t="shared" ref="AF49" si="17">IFERROR(SUM(T49:AE49),"")</f>
        <v>0</v>
      </c>
      <c r="AG49" s="56">
        <f>IF(AND(S49=0,AF49=0),"",IF(IFERROR(AF49/S49,"")&gt;100%,100%,IFERROR(AF49/S49,"")))</f>
        <v>0</v>
      </c>
      <c r="AH49" s="35"/>
      <c r="AI49" s="34"/>
    </row>
    <row r="50" spans="1:35" ht="18" thickBot="1" x14ac:dyDescent="0.25">
      <c r="A50" s="200" t="s">
        <v>68</v>
      </c>
      <c r="B50" s="201"/>
      <c r="C50" s="201"/>
      <c r="D50" s="201"/>
      <c r="E50" s="201"/>
      <c r="F50" s="202"/>
      <c r="G50" s="36">
        <f t="shared" ref="G50:AF50" si="18">SUM(G49:G49)</f>
        <v>0</v>
      </c>
      <c r="H50" s="36">
        <f t="shared" si="18"/>
        <v>0</v>
      </c>
      <c r="I50" s="36">
        <f t="shared" si="18"/>
        <v>0</v>
      </c>
      <c r="J50" s="36">
        <f t="shared" si="18"/>
        <v>0</v>
      </c>
      <c r="K50" s="36">
        <f t="shared" si="18"/>
        <v>0</v>
      </c>
      <c r="L50" s="36">
        <f t="shared" si="18"/>
        <v>0</v>
      </c>
      <c r="M50" s="36">
        <f t="shared" si="18"/>
        <v>0</v>
      </c>
      <c r="N50" s="36">
        <f t="shared" si="18"/>
        <v>0</v>
      </c>
      <c r="O50" s="36">
        <f t="shared" si="18"/>
        <v>0</v>
      </c>
      <c r="P50" s="36">
        <f t="shared" si="18"/>
        <v>0</v>
      </c>
      <c r="Q50" s="36">
        <f t="shared" si="18"/>
        <v>1</v>
      </c>
      <c r="R50" s="36">
        <f t="shared" si="18"/>
        <v>0</v>
      </c>
      <c r="S50" s="22">
        <f t="shared" si="18"/>
        <v>1</v>
      </c>
      <c r="T50" s="37">
        <f t="shared" si="18"/>
        <v>0</v>
      </c>
      <c r="U50" s="37">
        <f t="shared" si="18"/>
        <v>0</v>
      </c>
      <c r="V50" s="37">
        <f t="shared" si="18"/>
        <v>0</v>
      </c>
      <c r="W50" s="37">
        <f t="shared" si="18"/>
        <v>0</v>
      </c>
      <c r="X50" s="37">
        <f t="shared" si="18"/>
        <v>0</v>
      </c>
      <c r="Y50" s="37">
        <f t="shared" si="18"/>
        <v>0</v>
      </c>
      <c r="Z50" s="37">
        <f t="shared" si="18"/>
        <v>0</v>
      </c>
      <c r="AA50" s="37">
        <f t="shared" si="18"/>
        <v>0</v>
      </c>
      <c r="AB50" s="37">
        <f t="shared" si="18"/>
        <v>0</v>
      </c>
      <c r="AC50" s="37">
        <f t="shared" si="18"/>
        <v>0</v>
      </c>
      <c r="AD50" s="37">
        <f t="shared" si="18"/>
        <v>0</v>
      </c>
      <c r="AE50" s="37">
        <f t="shared" si="18"/>
        <v>0</v>
      </c>
      <c r="AF50" s="38">
        <f t="shared" si="18"/>
        <v>0</v>
      </c>
      <c r="AG50" s="14">
        <f>+IF(AF50=0,0,AF50/S50)</f>
        <v>0</v>
      </c>
      <c r="AH50" s="47"/>
      <c r="AI50" s="19"/>
    </row>
    <row r="51" spans="1:35" ht="18" thickBot="1" x14ac:dyDescent="0.25">
      <c r="A51" s="26"/>
      <c r="B51" s="59"/>
      <c r="C51" s="60"/>
      <c r="D51" s="60"/>
      <c r="E51" s="60"/>
      <c r="F51" s="60"/>
      <c r="G51" s="193">
        <f>+G50+H50+I50</f>
        <v>0</v>
      </c>
      <c r="H51" s="193"/>
      <c r="I51" s="193"/>
      <c r="J51" s="193">
        <f>+J50+K50+L50</f>
        <v>0</v>
      </c>
      <c r="K51" s="193"/>
      <c r="L51" s="193"/>
      <c r="M51" s="193">
        <f>+M50+N50+O50</f>
        <v>0</v>
      </c>
      <c r="N51" s="193"/>
      <c r="O51" s="193"/>
      <c r="P51" s="193">
        <f>+P50+Q50+R50</f>
        <v>1</v>
      </c>
      <c r="Q51" s="193"/>
      <c r="R51" s="198"/>
      <c r="S51" s="22">
        <f>+G51+J51+M51+P51</f>
        <v>1</v>
      </c>
      <c r="T51" s="199">
        <f>+T50+U50+V50</f>
        <v>0</v>
      </c>
      <c r="U51" s="193"/>
      <c r="V51" s="193"/>
      <c r="W51" s="193">
        <f>+W50+X50+Y50</f>
        <v>0</v>
      </c>
      <c r="X51" s="193"/>
      <c r="Y51" s="193"/>
      <c r="Z51" s="193">
        <f>+Z50+AA50+AB50</f>
        <v>0</v>
      </c>
      <c r="AA51" s="193"/>
      <c r="AB51" s="193"/>
      <c r="AC51" s="193">
        <f>+AC50+AD50+AE50</f>
        <v>0</v>
      </c>
      <c r="AD51" s="193"/>
      <c r="AE51" s="193"/>
      <c r="AF51" s="38">
        <f>+T51+W51+Z51+AC51</f>
        <v>0</v>
      </c>
      <c r="AG51" s="14">
        <f>+IF(AF51=0,0,AF51/S51)</f>
        <v>0</v>
      </c>
      <c r="AH51" s="47"/>
      <c r="AI51" s="19"/>
    </row>
    <row r="52" spans="1:35" ht="18" thickBot="1" x14ac:dyDescent="0.25">
      <c r="A52" s="26"/>
      <c r="B52" s="59"/>
      <c r="C52" s="60"/>
      <c r="D52" s="60"/>
      <c r="E52" s="60"/>
      <c r="F52" s="60"/>
      <c r="G52" s="164">
        <f>+IF(G51=0,0,G51/$S$51)</f>
        <v>0</v>
      </c>
      <c r="H52" s="164"/>
      <c r="I52" s="164"/>
      <c r="J52" s="164">
        <f t="shared" ref="J52" si="19">+IF(J51=0,0,J51/$S$51)</f>
        <v>0</v>
      </c>
      <c r="K52" s="164"/>
      <c r="L52" s="164"/>
      <c r="M52" s="164">
        <f t="shared" ref="M52" si="20">+IF(M51=0,0,M51/$S$51)</f>
        <v>0</v>
      </c>
      <c r="N52" s="164"/>
      <c r="O52" s="164"/>
      <c r="P52" s="164">
        <f t="shared" ref="P52" si="21">+IF(P51=0,0,P51/$S$51)</f>
        <v>1</v>
      </c>
      <c r="Q52" s="164"/>
      <c r="R52" s="164"/>
      <c r="S52" s="31">
        <f>+G52+J52+M52+P52</f>
        <v>1</v>
      </c>
      <c r="T52" s="165">
        <f>+IF(T51=0,0,T51/G51)</f>
        <v>0</v>
      </c>
      <c r="U52" s="164"/>
      <c r="V52" s="164"/>
      <c r="W52" s="165">
        <f t="shared" ref="W52" si="22">+IF(W51=0,0,W51/J51)</f>
        <v>0</v>
      </c>
      <c r="X52" s="164"/>
      <c r="Y52" s="164"/>
      <c r="Z52" s="165">
        <f t="shared" ref="Z52" si="23">+IF(Z51=0,0,Z51/M51)</f>
        <v>0</v>
      </c>
      <c r="AA52" s="164"/>
      <c r="AB52" s="164"/>
      <c r="AC52" s="165">
        <f t="shared" ref="AC52" si="24">+IF(AC51=0,0,AC51/P51)</f>
        <v>0</v>
      </c>
      <c r="AD52" s="164"/>
      <c r="AE52" s="164"/>
      <c r="AF52" s="32">
        <f>(T52+W52+Z52)/3</f>
        <v>0</v>
      </c>
      <c r="AG52" s="14"/>
      <c r="AH52" s="47"/>
      <c r="AI52" s="19"/>
    </row>
    <row r="53" spans="1:35" ht="27" customHeight="1" thickBot="1" x14ac:dyDescent="0.25">
      <c r="A53" s="194" t="s">
        <v>181</v>
      </c>
      <c r="B53" s="195"/>
      <c r="C53" s="195"/>
      <c r="D53" s="195"/>
      <c r="E53" s="195"/>
      <c r="F53" s="195"/>
      <c r="G53" s="195"/>
      <c r="H53" s="195"/>
      <c r="I53" s="195"/>
      <c r="J53" s="195"/>
      <c r="K53" s="195"/>
      <c r="L53" s="195"/>
      <c r="M53" s="195"/>
      <c r="N53" s="195"/>
      <c r="O53" s="195"/>
      <c r="P53" s="195"/>
      <c r="Q53" s="195"/>
      <c r="R53" s="195"/>
      <c r="S53" s="196"/>
      <c r="T53" s="195"/>
      <c r="U53" s="195"/>
      <c r="V53" s="195"/>
      <c r="W53" s="195"/>
      <c r="X53" s="195"/>
      <c r="Y53" s="195"/>
      <c r="Z53" s="195"/>
      <c r="AA53" s="195"/>
      <c r="AB53" s="195"/>
      <c r="AC53" s="195"/>
      <c r="AD53" s="195"/>
      <c r="AE53" s="195"/>
      <c r="AF53" s="195"/>
      <c r="AG53" s="195"/>
      <c r="AH53" s="197"/>
      <c r="AI53" s="19"/>
    </row>
    <row r="54" spans="1:35" ht="39.75" customHeight="1" thickBot="1" x14ac:dyDescent="0.25">
      <c r="A54" s="157">
        <v>27</v>
      </c>
      <c r="B54" s="43" t="s">
        <v>69</v>
      </c>
      <c r="C54" s="43" t="s">
        <v>69</v>
      </c>
      <c r="D54" s="150" t="s">
        <v>70</v>
      </c>
      <c r="E54" s="147" t="s">
        <v>71</v>
      </c>
      <c r="F54" s="148" t="s">
        <v>72</v>
      </c>
      <c r="G54" s="125"/>
      <c r="H54" s="125"/>
      <c r="I54" s="125">
        <v>1</v>
      </c>
      <c r="J54" s="125"/>
      <c r="K54" s="125"/>
      <c r="L54" s="125">
        <v>1</v>
      </c>
      <c r="M54" s="125"/>
      <c r="N54" s="125"/>
      <c r="O54" s="125">
        <v>1</v>
      </c>
      <c r="P54" s="125"/>
      <c r="Q54" s="125"/>
      <c r="R54" s="126">
        <v>1</v>
      </c>
      <c r="S54" s="11">
        <f t="shared" ref="S54:S56" si="25">IFERROR(SUM(G54:R54),"")</f>
        <v>4</v>
      </c>
      <c r="T54" s="41"/>
      <c r="U54" s="33"/>
      <c r="V54" s="33"/>
      <c r="W54" s="33"/>
      <c r="X54" s="33"/>
      <c r="Y54" s="33"/>
      <c r="Z54" s="33"/>
      <c r="AA54" s="33"/>
      <c r="AB54" s="33"/>
      <c r="AC54" s="33"/>
      <c r="AD54" s="33"/>
      <c r="AE54" s="40"/>
      <c r="AF54" s="13">
        <f t="shared" ref="AF54:AF56" si="26">IFERROR(SUM(T54:AE54),"")</f>
        <v>0</v>
      </c>
      <c r="AG54" s="14">
        <f t="shared" ref="AG54:AG56" si="27">IF(AND(S54=0,AF54=0),"",IF(IFERROR(AF54/S54,"")&gt;100%,100%,IFERROR(AF54/S54,"")))</f>
        <v>0</v>
      </c>
      <c r="AH54" s="42"/>
      <c r="AI54" s="17"/>
    </row>
    <row r="55" spans="1:35" s="58" customFormat="1" ht="33.75" customHeight="1" thickBot="1" x14ac:dyDescent="0.25">
      <c r="A55" s="157">
        <v>28</v>
      </c>
      <c r="B55" s="43" t="s">
        <v>69</v>
      </c>
      <c r="C55" s="43" t="s">
        <v>69</v>
      </c>
      <c r="D55" s="158" t="s">
        <v>73</v>
      </c>
      <c r="E55" s="147" t="s">
        <v>71</v>
      </c>
      <c r="F55" s="153" t="s">
        <v>74</v>
      </c>
      <c r="G55" s="8"/>
      <c r="H55" s="8"/>
      <c r="I55" s="8"/>
      <c r="J55" s="8"/>
      <c r="K55" s="8"/>
      <c r="L55" s="125">
        <v>1</v>
      </c>
      <c r="M55" s="36"/>
      <c r="N55" s="8"/>
      <c r="O55" s="8"/>
      <c r="P55" s="8"/>
      <c r="Q55" s="8"/>
      <c r="R55" s="10"/>
      <c r="S55" s="11">
        <f t="shared" si="25"/>
        <v>1</v>
      </c>
      <c r="T55" s="12"/>
      <c r="U55" s="8"/>
      <c r="V55" s="8"/>
      <c r="W55" s="8"/>
      <c r="X55" s="8"/>
      <c r="Y55" s="8"/>
      <c r="Z55" s="8"/>
      <c r="AA55" s="8"/>
      <c r="AB55" s="8"/>
      <c r="AC55" s="8"/>
      <c r="AD55" s="8"/>
      <c r="AE55" s="8"/>
      <c r="AF55" s="13"/>
      <c r="AG55" s="14"/>
      <c r="AH55" s="61"/>
      <c r="AI55" s="34"/>
    </row>
    <row r="56" spans="1:35" s="58" customFormat="1" ht="73.5" customHeight="1" thickBot="1" x14ac:dyDescent="0.25">
      <c r="A56" s="157">
        <v>29</v>
      </c>
      <c r="B56" s="43" t="s">
        <v>69</v>
      </c>
      <c r="C56" s="43" t="s">
        <v>69</v>
      </c>
      <c r="D56" s="62" t="s">
        <v>75</v>
      </c>
      <c r="E56" s="147" t="s">
        <v>76</v>
      </c>
      <c r="F56" s="153" t="s">
        <v>77</v>
      </c>
      <c r="G56" s="149"/>
      <c r="H56" s="149"/>
      <c r="I56" s="125"/>
      <c r="J56" s="125"/>
      <c r="K56" s="125"/>
      <c r="L56" s="125"/>
      <c r="M56" s="125"/>
      <c r="N56" s="125"/>
      <c r="O56" s="125"/>
      <c r="P56" s="125"/>
      <c r="Q56" s="125"/>
      <c r="R56" s="125">
        <v>1</v>
      </c>
      <c r="S56" s="11">
        <f t="shared" si="25"/>
        <v>1</v>
      </c>
      <c r="T56" s="37"/>
      <c r="U56" s="36"/>
      <c r="V56" s="36"/>
      <c r="W56" s="36"/>
      <c r="X56" s="36"/>
      <c r="Y56" s="36"/>
      <c r="Z56" s="36"/>
      <c r="AA56" s="36"/>
      <c r="AB56" s="36"/>
      <c r="AC56" s="36"/>
      <c r="AD56" s="36"/>
      <c r="AE56" s="36"/>
      <c r="AF56" s="45">
        <f t="shared" si="26"/>
        <v>0</v>
      </c>
      <c r="AG56" s="46">
        <f t="shared" si="27"/>
        <v>0</v>
      </c>
      <c r="AH56" s="63"/>
      <c r="AI56" s="57"/>
    </row>
    <row r="57" spans="1:35" s="58" customFormat="1" ht="73.5" customHeight="1" thickBot="1" x14ac:dyDescent="0.25">
      <c r="A57" s="157">
        <v>30</v>
      </c>
      <c r="B57" s="43" t="s">
        <v>69</v>
      </c>
      <c r="C57" s="43" t="s">
        <v>69</v>
      </c>
      <c r="D57" s="150" t="s">
        <v>78</v>
      </c>
      <c r="E57" s="150" t="s">
        <v>79</v>
      </c>
      <c r="F57" s="153" t="s">
        <v>80</v>
      </c>
      <c r="G57" s="8"/>
      <c r="H57" s="8"/>
      <c r="I57" s="8"/>
      <c r="J57" s="8"/>
      <c r="K57" s="8"/>
      <c r="L57" s="8"/>
      <c r="M57" s="8"/>
      <c r="N57" s="8"/>
      <c r="O57" s="8"/>
      <c r="P57" s="121"/>
      <c r="Q57" s="121">
        <v>1</v>
      </c>
      <c r="R57" s="10"/>
      <c r="S57" s="11">
        <f t="shared" ref="S57" si="28">IFERROR(SUM(G57:R57),"")</f>
        <v>1</v>
      </c>
      <c r="T57" s="12"/>
      <c r="U57" s="8"/>
      <c r="V57" s="8"/>
      <c r="W57" s="8"/>
      <c r="X57" s="8"/>
      <c r="Y57" s="8"/>
      <c r="Z57" s="8"/>
      <c r="AA57" s="8"/>
      <c r="AB57" s="8"/>
      <c r="AC57" s="8"/>
      <c r="AD57" s="8"/>
      <c r="AE57" s="8"/>
      <c r="AF57" s="13">
        <f t="shared" ref="AF57" si="29">IFERROR(SUM(T57:AE57),"")</f>
        <v>0</v>
      </c>
      <c r="AG57" s="14">
        <f t="shared" ref="AG57" si="30">IF(AND(S57=0,AF57=0),"",IF(IFERROR(AF57/S57,"")&gt;100%,100%,IFERROR(AF57/S57,"")))</f>
        <v>0</v>
      </c>
      <c r="AH57" s="61"/>
      <c r="AI57" s="57"/>
    </row>
    <row r="58" spans="1:35" s="58" customFormat="1" ht="52.5" customHeight="1" thickBot="1" x14ac:dyDescent="0.25">
      <c r="A58" s="157">
        <v>31</v>
      </c>
      <c r="B58" s="43" t="s">
        <v>69</v>
      </c>
      <c r="C58" s="43" t="s">
        <v>69</v>
      </c>
      <c r="D58" s="150" t="s">
        <v>161</v>
      </c>
      <c r="E58" s="147" t="s">
        <v>71</v>
      </c>
      <c r="F58" s="150" t="s">
        <v>162</v>
      </c>
      <c r="G58" s="144"/>
      <c r="H58" s="144"/>
      <c r="I58" s="121"/>
      <c r="J58" s="121"/>
      <c r="K58" s="121"/>
      <c r="L58" s="121"/>
      <c r="M58" s="121"/>
      <c r="N58" s="121"/>
      <c r="O58" s="121"/>
      <c r="P58" s="121"/>
      <c r="Q58" s="121"/>
      <c r="R58" s="121">
        <v>1</v>
      </c>
      <c r="S58" s="11"/>
      <c r="T58" s="12"/>
      <c r="U58" s="8"/>
      <c r="V58" s="8"/>
      <c r="W58" s="8"/>
      <c r="X58" s="8"/>
      <c r="Y58" s="8"/>
      <c r="Z58" s="8"/>
      <c r="AA58" s="8"/>
      <c r="AB58" s="8"/>
      <c r="AC58" s="8"/>
      <c r="AD58" s="8"/>
      <c r="AE58" s="8"/>
      <c r="AF58" s="13"/>
      <c r="AG58" s="14"/>
      <c r="AH58" s="61"/>
      <c r="AI58" s="34"/>
    </row>
    <row r="59" spans="1:35" ht="23.45" customHeight="1" thickBot="1" x14ac:dyDescent="0.25">
      <c r="A59" s="200" t="s">
        <v>81</v>
      </c>
      <c r="B59" s="201"/>
      <c r="C59" s="201"/>
      <c r="D59" s="201"/>
      <c r="E59" s="201"/>
      <c r="F59" s="202"/>
      <c r="G59" s="36">
        <f t="shared" ref="G59:R59" si="31">SUM(G54:G58)</f>
        <v>0</v>
      </c>
      <c r="H59" s="36">
        <f t="shared" si="31"/>
        <v>0</v>
      </c>
      <c r="I59" s="36">
        <f t="shared" si="31"/>
        <v>1</v>
      </c>
      <c r="J59" s="36">
        <f t="shared" si="31"/>
        <v>0</v>
      </c>
      <c r="K59" s="36">
        <f t="shared" si="31"/>
        <v>0</v>
      </c>
      <c r="L59" s="36">
        <f t="shared" si="31"/>
        <v>2</v>
      </c>
      <c r="M59" s="36">
        <f t="shared" si="31"/>
        <v>0</v>
      </c>
      <c r="N59" s="36">
        <f t="shared" si="31"/>
        <v>0</v>
      </c>
      <c r="O59" s="36">
        <f t="shared" si="31"/>
        <v>1</v>
      </c>
      <c r="P59" s="36">
        <f t="shared" si="31"/>
        <v>0</v>
      </c>
      <c r="Q59" s="36">
        <f t="shared" si="31"/>
        <v>1</v>
      </c>
      <c r="R59" s="36">
        <f t="shared" si="31"/>
        <v>3</v>
      </c>
      <c r="S59" s="22">
        <f>G59+H59+I59+J59+K59+L59+M59+N59+O59+P59+Q59+R59</f>
        <v>8</v>
      </c>
      <c r="T59" s="37">
        <f t="shared" ref="T59:AE59" si="32">SUM(T54:T58)</f>
        <v>0</v>
      </c>
      <c r="U59" s="37">
        <f t="shared" si="32"/>
        <v>0</v>
      </c>
      <c r="V59" s="37">
        <f t="shared" si="32"/>
        <v>0</v>
      </c>
      <c r="W59" s="37">
        <f t="shared" si="32"/>
        <v>0</v>
      </c>
      <c r="X59" s="37">
        <f t="shared" si="32"/>
        <v>0</v>
      </c>
      <c r="Y59" s="37">
        <f t="shared" si="32"/>
        <v>0</v>
      </c>
      <c r="Z59" s="37">
        <f t="shared" si="32"/>
        <v>0</v>
      </c>
      <c r="AA59" s="37">
        <f t="shared" si="32"/>
        <v>0</v>
      </c>
      <c r="AB59" s="37">
        <f t="shared" si="32"/>
        <v>0</v>
      </c>
      <c r="AC59" s="37">
        <f t="shared" si="32"/>
        <v>0</v>
      </c>
      <c r="AD59" s="37">
        <f t="shared" si="32"/>
        <v>0</v>
      </c>
      <c r="AE59" s="37">
        <f t="shared" si="32"/>
        <v>0</v>
      </c>
      <c r="AF59" s="38">
        <f>SUM(AF53:AF58)</f>
        <v>0</v>
      </c>
      <c r="AG59" s="14">
        <f>+IF(AF59=0,0,AF59/S59)</f>
        <v>0</v>
      </c>
      <c r="AH59" s="64"/>
      <c r="AI59" s="19"/>
    </row>
    <row r="60" spans="1:35" ht="23.45" customHeight="1" thickBot="1" x14ac:dyDescent="0.25">
      <c r="A60" s="26"/>
      <c r="B60" s="59"/>
      <c r="C60" s="60"/>
      <c r="D60" s="62"/>
      <c r="E60" s="62"/>
      <c r="F60" s="65"/>
      <c r="G60" s="193">
        <f>+G59+H59+I59</f>
        <v>1</v>
      </c>
      <c r="H60" s="193"/>
      <c r="I60" s="193"/>
      <c r="J60" s="193">
        <f>+J59+K59+L59</f>
        <v>2</v>
      </c>
      <c r="K60" s="193"/>
      <c r="L60" s="193"/>
      <c r="M60" s="193">
        <f>+M59+N59+O59</f>
        <v>1</v>
      </c>
      <c r="N60" s="193"/>
      <c r="O60" s="193"/>
      <c r="P60" s="193">
        <f>+P59+Q59+R59</f>
        <v>4</v>
      </c>
      <c r="Q60" s="193"/>
      <c r="R60" s="198"/>
      <c r="S60" s="22">
        <f>+G60+J60+M60+P60</f>
        <v>8</v>
      </c>
      <c r="T60" s="199">
        <f>+T59+U59+V59</f>
        <v>0</v>
      </c>
      <c r="U60" s="193"/>
      <c r="V60" s="193"/>
      <c r="W60" s="193">
        <f>+W59+X59+Y59</f>
        <v>0</v>
      </c>
      <c r="X60" s="193"/>
      <c r="Y60" s="193"/>
      <c r="Z60" s="193">
        <f>+Z59+AA59+AB59</f>
        <v>0</v>
      </c>
      <c r="AA60" s="193"/>
      <c r="AB60" s="193"/>
      <c r="AC60" s="193">
        <f>+AC59+AD59+AE59</f>
        <v>0</v>
      </c>
      <c r="AD60" s="193"/>
      <c r="AE60" s="193"/>
      <c r="AF60" s="38">
        <f>+T60+W60+Z60+AC60</f>
        <v>0</v>
      </c>
      <c r="AG60" s="14">
        <f>+IF(AF60=0,0,AF60/S60)</f>
        <v>0</v>
      </c>
      <c r="AH60" s="64"/>
      <c r="AI60" s="19"/>
    </row>
    <row r="61" spans="1:35" ht="23.45" customHeight="1" thickBot="1" x14ac:dyDescent="0.25">
      <c r="A61" s="26"/>
      <c r="B61" s="59"/>
      <c r="C61" s="60"/>
      <c r="D61" s="62"/>
      <c r="E61" s="62"/>
      <c r="F61" s="65"/>
      <c r="G61" s="164">
        <f>+IF(G60=0,0,G60/$S$60)</f>
        <v>0.125</v>
      </c>
      <c r="H61" s="164"/>
      <c r="I61" s="164"/>
      <c r="J61" s="164">
        <f t="shared" ref="J61" si="33">+IF(J60=0,0,J60/$S$60)</f>
        <v>0.25</v>
      </c>
      <c r="K61" s="164"/>
      <c r="L61" s="164"/>
      <c r="M61" s="164">
        <f t="shared" ref="M61" si="34">+IF(M60=0,0,M60/$S$60)</f>
        <v>0.125</v>
      </c>
      <c r="N61" s="164"/>
      <c r="O61" s="164"/>
      <c r="P61" s="164">
        <f t="shared" ref="P61" si="35">+IF(P60=0,0,P60/$S$60)</f>
        <v>0.5</v>
      </c>
      <c r="Q61" s="164"/>
      <c r="R61" s="164"/>
      <c r="S61" s="31">
        <f>+G61+J61+M61+P61</f>
        <v>1</v>
      </c>
      <c r="T61" s="165">
        <f>+IF(T60=0,0,T60/G60)</f>
        <v>0</v>
      </c>
      <c r="U61" s="164"/>
      <c r="V61" s="164"/>
      <c r="W61" s="165">
        <f t="shared" ref="W61" si="36">+IF(W60=0,0,W60/J60)</f>
        <v>0</v>
      </c>
      <c r="X61" s="164"/>
      <c r="Y61" s="164"/>
      <c r="Z61" s="165">
        <f t="shared" ref="Z61" si="37">+IF(Z60=0,0,Z60/M60)</f>
        <v>0</v>
      </c>
      <c r="AA61" s="164"/>
      <c r="AB61" s="164"/>
      <c r="AC61" s="165">
        <f t="shared" ref="AC61" si="38">+IF(AC60=0,0,AC60/P60)</f>
        <v>0</v>
      </c>
      <c r="AD61" s="164"/>
      <c r="AE61" s="164"/>
      <c r="AF61" s="32">
        <f>(T61+W61+Z61)/3</f>
        <v>0</v>
      </c>
      <c r="AG61" s="14"/>
      <c r="AH61" s="64"/>
      <c r="AI61" s="19"/>
    </row>
    <row r="62" spans="1:35" ht="31.5" customHeight="1" thickBot="1" x14ac:dyDescent="0.25">
      <c r="A62" s="194" t="s">
        <v>182</v>
      </c>
      <c r="B62" s="195"/>
      <c r="C62" s="195"/>
      <c r="D62" s="195"/>
      <c r="E62" s="195"/>
      <c r="F62" s="195"/>
      <c r="G62" s="195"/>
      <c r="H62" s="195"/>
      <c r="I62" s="195"/>
      <c r="J62" s="195"/>
      <c r="K62" s="195"/>
      <c r="L62" s="195"/>
      <c r="M62" s="195"/>
      <c r="N62" s="195"/>
      <c r="O62" s="195"/>
      <c r="P62" s="195"/>
      <c r="Q62" s="195"/>
      <c r="R62" s="195"/>
      <c r="S62" s="196"/>
      <c r="T62" s="195"/>
      <c r="U62" s="195"/>
      <c r="V62" s="195"/>
      <c r="W62" s="195"/>
      <c r="X62" s="195"/>
      <c r="Y62" s="195"/>
      <c r="Z62" s="195"/>
      <c r="AA62" s="195"/>
      <c r="AB62" s="195"/>
      <c r="AC62" s="195"/>
      <c r="AD62" s="195"/>
      <c r="AE62" s="195"/>
      <c r="AF62" s="195"/>
      <c r="AG62" s="195"/>
      <c r="AH62" s="197"/>
      <c r="AI62" s="19"/>
    </row>
    <row r="63" spans="1:35" ht="42" customHeight="1" thickBot="1" x14ac:dyDescent="0.25">
      <c r="A63" s="157">
        <v>33</v>
      </c>
      <c r="B63" s="149" t="s">
        <v>82</v>
      </c>
      <c r="C63" s="149" t="s">
        <v>83</v>
      </c>
      <c r="D63" s="150" t="s">
        <v>84</v>
      </c>
      <c r="E63" s="150" t="s">
        <v>85</v>
      </c>
      <c r="F63" s="43" t="s">
        <v>86</v>
      </c>
      <c r="G63" s="121">
        <v>1</v>
      </c>
      <c r="H63" s="121">
        <v>1</v>
      </c>
      <c r="I63" s="121">
        <v>1</v>
      </c>
      <c r="J63" s="121">
        <v>1</v>
      </c>
      <c r="K63" s="121">
        <v>1</v>
      </c>
      <c r="L63" s="121">
        <v>1</v>
      </c>
      <c r="M63" s="121">
        <v>1</v>
      </c>
      <c r="N63" s="121">
        <v>1</v>
      </c>
      <c r="O63" s="121">
        <v>1</v>
      </c>
      <c r="P63" s="121">
        <v>1</v>
      </c>
      <c r="Q63" s="121">
        <v>1</v>
      </c>
      <c r="R63" s="127">
        <v>1</v>
      </c>
      <c r="S63" s="11">
        <f>IFERROR(SUM(G63:R63),"")</f>
        <v>12</v>
      </c>
      <c r="T63" s="12"/>
      <c r="U63" s="8"/>
      <c r="V63" s="8"/>
      <c r="W63" s="8"/>
      <c r="X63" s="8"/>
      <c r="Y63" s="8"/>
      <c r="Z63" s="8"/>
      <c r="AA63" s="8"/>
      <c r="AB63" s="8"/>
      <c r="AC63" s="8"/>
      <c r="AD63" s="8"/>
      <c r="AE63" s="8"/>
      <c r="AF63" s="13">
        <f>IFERROR(SUM(T63:AE63),"")</f>
        <v>0</v>
      </c>
      <c r="AG63" s="14">
        <f>IF(AND(S63=0,AF63=0),"",IF(IFERROR(AF63/S63,"")&gt;100%,100%,IFERROR(AF63/S63,"")))</f>
        <v>0</v>
      </c>
      <c r="AH63" s="66"/>
      <c r="AI63" s="67"/>
    </row>
    <row r="64" spans="1:35" ht="85.5" customHeight="1" thickBot="1" x14ac:dyDescent="0.25">
      <c r="A64" s="157">
        <v>34</v>
      </c>
      <c r="B64" s="149" t="s">
        <v>82</v>
      </c>
      <c r="C64" s="149" t="s">
        <v>83</v>
      </c>
      <c r="D64" s="150" t="s">
        <v>87</v>
      </c>
      <c r="E64" s="150" t="s">
        <v>85</v>
      </c>
      <c r="F64" s="43" t="s">
        <v>86</v>
      </c>
      <c r="G64" s="121">
        <v>1</v>
      </c>
      <c r="H64" s="8"/>
      <c r="I64" s="8"/>
      <c r="J64" s="8"/>
      <c r="K64" s="8"/>
      <c r="L64" s="121">
        <v>1</v>
      </c>
      <c r="M64" s="121">
        <v>1</v>
      </c>
      <c r="N64" s="8"/>
      <c r="O64" s="8"/>
      <c r="P64" s="8"/>
      <c r="Q64" s="8"/>
      <c r="R64" s="127">
        <v>1</v>
      </c>
      <c r="S64" s="11">
        <f t="shared" ref="S64" si="39">IFERROR(SUM(G64:R64),"")</f>
        <v>4</v>
      </c>
      <c r="T64" s="12"/>
      <c r="U64" s="8"/>
      <c r="V64" s="8"/>
      <c r="W64" s="8"/>
      <c r="X64" s="8"/>
      <c r="Y64" s="8"/>
      <c r="Z64" s="8"/>
      <c r="AA64" s="8"/>
      <c r="AB64" s="8"/>
      <c r="AC64" s="8"/>
      <c r="AD64" s="8"/>
      <c r="AE64" s="8"/>
      <c r="AF64" s="13">
        <f t="shared" ref="AF64" si="40">IFERROR(SUM(T64:AE64),"")</f>
        <v>0</v>
      </c>
      <c r="AG64" s="14">
        <f t="shared" ref="AG64" si="41">IF(AND(S64=0,AF64=0),"",IF(IFERROR(AF64/S64,"")&gt;100%,100%,IFERROR(AF64/S64,"")))</f>
        <v>0</v>
      </c>
      <c r="AH64" s="66"/>
      <c r="AI64" s="67"/>
    </row>
    <row r="65" spans="1:35" ht="18" thickBot="1" x14ac:dyDescent="0.25">
      <c r="A65" s="200" t="s">
        <v>88</v>
      </c>
      <c r="B65" s="201"/>
      <c r="C65" s="201"/>
      <c r="D65" s="201"/>
      <c r="E65" s="201"/>
      <c r="F65" s="202"/>
      <c r="G65" s="36">
        <f t="shared" ref="G65:R65" si="42">SUM(G63:G64)</f>
        <v>2</v>
      </c>
      <c r="H65" s="36">
        <f t="shared" si="42"/>
        <v>1</v>
      </c>
      <c r="I65" s="36">
        <f t="shared" si="42"/>
        <v>1</v>
      </c>
      <c r="J65" s="36">
        <f t="shared" si="42"/>
        <v>1</v>
      </c>
      <c r="K65" s="36">
        <f t="shared" si="42"/>
        <v>1</v>
      </c>
      <c r="L65" s="36">
        <f t="shared" si="42"/>
        <v>2</v>
      </c>
      <c r="M65" s="36">
        <f t="shared" si="42"/>
        <v>2</v>
      </c>
      <c r="N65" s="36">
        <f t="shared" si="42"/>
        <v>1</v>
      </c>
      <c r="O65" s="36">
        <f t="shared" si="42"/>
        <v>1</v>
      </c>
      <c r="P65" s="36">
        <f t="shared" si="42"/>
        <v>1</v>
      </c>
      <c r="Q65" s="36">
        <f t="shared" si="42"/>
        <v>1</v>
      </c>
      <c r="R65" s="36">
        <f t="shared" si="42"/>
        <v>2</v>
      </c>
      <c r="S65" s="22">
        <f>G65+H65+I65+J65+K65+L65+M65+N65+O65+P65+Q65+R65</f>
        <v>16</v>
      </c>
      <c r="T65" s="37">
        <f t="shared" ref="T65" si="43">SUM(T63:T64)</f>
        <v>0</v>
      </c>
      <c r="U65" s="37">
        <f t="shared" ref="U65" si="44">SUM(U63:U64)</f>
        <v>0</v>
      </c>
      <c r="V65" s="37">
        <f t="shared" ref="V65" si="45">SUM(V63:V64)</f>
        <v>0</v>
      </c>
      <c r="W65" s="37">
        <f t="shared" ref="W65" si="46">SUM(W63:W64)</f>
        <v>0</v>
      </c>
      <c r="X65" s="37">
        <f t="shared" ref="X65" si="47">SUM(X63:X64)</f>
        <v>0</v>
      </c>
      <c r="Y65" s="37">
        <f t="shared" ref="Y65" si="48">SUM(Y63:Y64)</f>
        <v>0</v>
      </c>
      <c r="Z65" s="37">
        <f t="shared" ref="Z65" si="49">SUM(Z63:Z64)</f>
        <v>0</v>
      </c>
      <c r="AA65" s="37">
        <f t="shared" ref="AA65" si="50">SUM(AA63:AA64)</f>
        <v>0</v>
      </c>
      <c r="AB65" s="37">
        <f t="shared" ref="AB65" si="51">SUM(AB63:AB64)</f>
        <v>0</v>
      </c>
      <c r="AC65" s="37">
        <f t="shared" ref="AC65" si="52">SUM(AC63:AC64)</f>
        <v>0</v>
      </c>
      <c r="AD65" s="37">
        <f t="shared" ref="AD65" si="53">SUM(AD63:AD64)</f>
        <v>0</v>
      </c>
      <c r="AE65" s="37">
        <f t="shared" ref="AE65" si="54">SUM(AE63:AE64)</f>
        <v>0</v>
      </c>
      <c r="AF65" s="38">
        <f>SUM(T65:AE65)</f>
        <v>0</v>
      </c>
      <c r="AG65" s="14">
        <f>+IF(AF65=0,0,AF65/S65)</f>
        <v>0</v>
      </c>
      <c r="AH65" s="64"/>
      <c r="AI65" s="19"/>
    </row>
    <row r="66" spans="1:35" ht="18" thickBot="1" x14ac:dyDescent="0.25">
      <c r="A66" s="26"/>
      <c r="B66" s="59"/>
      <c r="C66" s="59"/>
      <c r="D66" s="62"/>
      <c r="E66" s="62"/>
      <c r="F66" s="60"/>
      <c r="G66" s="193">
        <f>+G65+H65+I65</f>
        <v>4</v>
      </c>
      <c r="H66" s="193"/>
      <c r="I66" s="193"/>
      <c r="J66" s="193">
        <f>+J65+K65+L65</f>
        <v>4</v>
      </c>
      <c r="K66" s="193"/>
      <c r="L66" s="193"/>
      <c r="M66" s="193">
        <f>+M65+N65+O65</f>
        <v>4</v>
      </c>
      <c r="N66" s="193"/>
      <c r="O66" s="193"/>
      <c r="P66" s="193">
        <f>+P65+Q65+R65</f>
        <v>4</v>
      </c>
      <c r="Q66" s="193"/>
      <c r="R66" s="198"/>
      <c r="S66" s="22">
        <f>+G66+J66+M66+P66</f>
        <v>16</v>
      </c>
      <c r="T66" s="199">
        <f>+T65+U65+V65</f>
        <v>0</v>
      </c>
      <c r="U66" s="193"/>
      <c r="V66" s="193"/>
      <c r="W66" s="193">
        <f>+W65+X65+Y65</f>
        <v>0</v>
      </c>
      <c r="X66" s="193"/>
      <c r="Y66" s="193"/>
      <c r="Z66" s="193">
        <f>+Z65+AA65+AB65</f>
        <v>0</v>
      </c>
      <c r="AA66" s="193"/>
      <c r="AB66" s="193"/>
      <c r="AC66" s="193">
        <f>+AC65+AD65+AE65</f>
        <v>0</v>
      </c>
      <c r="AD66" s="193"/>
      <c r="AE66" s="193"/>
      <c r="AF66" s="38">
        <f>+T66+W66+Z66+AC66</f>
        <v>0</v>
      </c>
      <c r="AG66" s="14">
        <f>+IF(AF66=0,0,AF66/S66)</f>
        <v>0</v>
      </c>
      <c r="AH66" s="64"/>
      <c r="AI66" s="19"/>
    </row>
    <row r="67" spans="1:35" ht="18" thickBot="1" x14ac:dyDescent="0.25">
      <c r="A67" s="26"/>
      <c r="B67" s="59"/>
      <c r="C67" s="59"/>
      <c r="D67" s="62"/>
      <c r="E67" s="62"/>
      <c r="F67" s="60"/>
      <c r="G67" s="164">
        <f>+IF(G66=0,0,G66/$S$66)</f>
        <v>0.25</v>
      </c>
      <c r="H67" s="164"/>
      <c r="I67" s="164"/>
      <c r="J67" s="164">
        <f t="shared" ref="J67" si="55">+IF(J66=0,0,J66/$S$66)</f>
        <v>0.25</v>
      </c>
      <c r="K67" s="164"/>
      <c r="L67" s="164"/>
      <c r="M67" s="164">
        <f t="shared" ref="M67" si="56">+IF(M66=0,0,M66/$S$66)</f>
        <v>0.25</v>
      </c>
      <c r="N67" s="164"/>
      <c r="O67" s="164"/>
      <c r="P67" s="164">
        <f t="shared" ref="P67" si="57">+IF(P66=0,0,P66/$S$66)</f>
        <v>0.25</v>
      </c>
      <c r="Q67" s="164"/>
      <c r="R67" s="164"/>
      <c r="S67" s="31">
        <f>+G67+J67+M67+P67</f>
        <v>1</v>
      </c>
      <c r="T67" s="165">
        <f>+IF(T66=0,0,T66/G66)</f>
        <v>0</v>
      </c>
      <c r="U67" s="164"/>
      <c r="V67" s="164"/>
      <c r="W67" s="165">
        <f t="shared" ref="W67" si="58">+IF(W66=0,0,W66/J66)</f>
        <v>0</v>
      </c>
      <c r="X67" s="164"/>
      <c r="Y67" s="164"/>
      <c r="Z67" s="165">
        <f t="shared" ref="Z67" si="59">+IF(Z66=0,0,Z66/M66)</f>
        <v>0</v>
      </c>
      <c r="AA67" s="164"/>
      <c r="AB67" s="164"/>
      <c r="AC67" s="165">
        <f t="shared" ref="AC67" si="60">+IF(AC66=0,0,AC66/P66)</f>
        <v>0</v>
      </c>
      <c r="AD67" s="164"/>
      <c r="AE67" s="164"/>
      <c r="AF67" s="32">
        <f>(T67+W67+Z67)/3</f>
        <v>0</v>
      </c>
      <c r="AG67" s="14"/>
      <c r="AH67" s="64"/>
      <c r="AI67" s="19"/>
    </row>
    <row r="68" spans="1:35" ht="31.5" customHeight="1" thickBot="1" x14ac:dyDescent="0.25">
      <c r="A68" s="194" t="s">
        <v>89</v>
      </c>
      <c r="B68" s="195"/>
      <c r="C68" s="195"/>
      <c r="D68" s="195"/>
      <c r="E68" s="195"/>
      <c r="F68" s="195"/>
      <c r="G68" s="195"/>
      <c r="H68" s="195"/>
      <c r="I68" s="195"/>
      <c r="J68" s="195"/>
      <c r="K68" s="195"/>
      <c r="L68" s="195"/>
      <c r="M68" s="195"/>
      <c r="N68" s="195"/>
      <c r="O68" s="195"/>
      <c r="P68" s="195"/>
      <c r="Q68" s="195"/>
      <c r="R68" s="195"/>
      <c r="S68" s="196"/>
      <c r="T68" s="195"/>
      <c r="U68" s="195"/>
      <c r="V68" s="195"/>
      <c r="W68" s="195"/>
      <c r="X68" s="195"/>
      <c r="Y68" s="195"/>
      <c r="Z68" s="195"/>
      <c r="AA68" s="195"/>
      <c r="AB68" s="195"/>
      <c r="AC68" s="195"/>
      <c r="AD68" s="195"/>
      <c r="AE68" s="195"/>
      <c r="AF68" s="195"/>
      <c r="AG68" s="195"/>
      <c r="AH68" s="197"/>
      <c r="AI68" s="19"/>
    </row>
    <row r="69" spans="1:35" ht="55.5" customHeight="1" thickBot="1" x14ac:dyDescent="0.25">
      <c r="A69" s="157">
        <v>35</v>
      </c>
      <c r="B69" s="149" t="s">
        <v>90</v>
      </c>
      <c r="C69" s="149" t="s">
        <v>91</v>
      </c>
      <c r="D69" s="150" t="s">
        <v>92</v>
      </c>
      <c r="E69" s="150" t="s">
        <v>93</v>
      </c>
      <c r="F69" s="43" t="s">
        <v>94</v>
      </c>
      <c r="G69" s="121">
        <v>1</v>
      </c>
      <c r="H69" s="121">
        <v>1</v>
      </c>
      <c r="I69" s="121">
        <v>1</v>
      </c>
      <c r="J69" s="36"/>
      <c r="K69" s="36"/>
      <c r="L69" s="36"/>
      <c r="M69" s="121">
        <v>1</v>
      </c>
      <c r="N69" s="121">
        <v>1</v>
      </c>
      <c r="O69" s="121">
        <v>1</v>
      </c>
      <c r="P69" s="121">
        <v>1</v>
      </c>
      <c r="Q69" s="121">
        <v>1</v>
      </c>
      <c r="R69" s="127">
        <v>1</v>
      </c>
      <c r="S69" s="11">
        <f>IFERROR(SUM(G69:R69),"")</f>
        <v>9</v>
      </c>
      <c r="T69" s="12"/>
      <c r="U69" s="8"/>
      <c r="V69" s="8"/>
      <c r="W69" s="8"/>
      <c r="X69" s="8"/>
      <c r="Y69" s="8"/>
      <c r="Z69" s="8"/>
      <c r="AA69" s="8"/>
      <c r="AB69" s="8"/>
      <c r="AC69" s="8"/>
      <c r="AD69" s="8"/>
      <c r="AE69" s="8"/>
      <c r="AF69" s="13">
        <f>IFERROR(SUM(T69:AE69),"")</f>
        <v>0</v>
      </c>
      <c r="AG69" s="14">
        <f>IF(AND(S69=0,AF69=0),"",IF(IFERROR(AF69/S69,"")&gt;100%,100%,IFERROR(AF69/S69,"")))</f>
        <v>0</v>
      </c>
      <c r="AH69" s="66"/>
      <c r="AI69" s="17"/>
    </row>
    <row r="70" spans="1:35" ht="66.75" customHeight="1" thickBot="1" x14ac:dyDescent="0.25">
      <c r="A70" s="157">
        <v>36</v>
      </c>
      <c r="B70" s="149" t="s">
        <v>90</v>
      </c>
      <c r="C70" s="149" t="s">
        <v>91</v>
      </c>
      <c r="D70" s="150" t="s">
        <v>95</v>
      </c>
      <c r="E70" s="150" t="s">
        <v>96</v>
      </c>
      <c r="F70" s="43" t="s">
        <v>97</v>
      </c>
      <c r="G70" s="36"/>
      <c r="H70" s="36"/>
      <c r="I70" s="36"/>
      <c r="J70" s="36"/>
      <c r="K70" s="36"/>
      <c r="L70" s="121">
        <v>1</v>
      </c>
      <c r="M70" s="36"/>
      <c r="N70" s="36"/>
      <c r="O70" s="36"/>
      <c r="P70" s="36"/>
      <c r="Q70" s="36"/>
      <c r="R70" s="128"/>
      <c r="S70" s="11">
        <f t="shared" ref="S70:S71" si="61">IFERROR(SUM(G70:R70),"")</f>
        <v>1</v>
      </c>
      <c r="T70" s="12"/>
      <c r="U70" s="8"/>
      <c r="V70" s="8"/>
      <c r="W70" s="8"/>
      <c r="X70" s="8"/>
      <c r="Y70" s="8"/>
      <c r="Z70" s="8"/>
      <c r="AA70" s="8"/>
      <c r="AB70" s="8"/>
      <c r="AC70" s="8"/>
      <c r="AD70" s="8"/>
      <c r="AE70" s="8"/>
      <c r="AF70" s="13">
        <f t="shared" ref="AF70:AF71" si="62">IFERROR(SUM(T70:AE70),"")</f>
        <v>0</v>
      </c>
      <c r="AG70" s="14">
        <f t="shared" ref="AG70:AG71" si="63">IF(AND(S70=0,AF70=0),"",IF(IFERROR(AF70/S70,"")&gt;100%,100%,IFERROR(AF70/S70,"")))</f>
        <v>0</v>
      </c>
      <c r="AH70" s="66"/>
      <c r="AI70" s="17"/>
    </row>
    <row r="71" spans="1:35" ht="57.75" customHeight="1" thickBot="1" x14ac:dyDescent="0.25">
      <c r="A71" s="157">
        <v>37</v>
      </c>
      <c r="B71" s="149" t="s">
        <v>90</v>
      </c>
      <c r="C71" s="149" t="s">
        <v>98</v>
      </c>
      <c r="D71" s="150" t="s">
        <v>99</v>
      </c>
      <c r="E71" s="150" t="s">
        <v>96</v>
      </c>
      <c r="F71" s="43" t="s">
        <v>100</v>
      </c>
      <c r="G71" s="121"/>
      <c r="H71" s="121"/>
      <c r="I71" s="121"/>
      <c r="J71" s="121"/>
      <c r="K71" s="121"/>
      <c r="L71" s="121"/>
      <c r="M71" s="121"/>
      <c r="N71" s="121"/>
      <c r="O71" s="121"/>
      <c r="P71" s="121"/>
      <c r="Q71" s="121"/>
      <c r="R71" s="127"/>
      <c r="S71" s="11">
        <f t="shared" si="61"/>
        <v>0</v>
      </c>
      <c r="T71" s="12"/>
      <c r="U71" s="8"/>
      <c r="V71" s="8"/>
      <c r="W71" s="8"/>
      <c r="X71" s="8"/>
      <c r="Y71" s="8"/>
      <c r="Z71" s="8"/>
      <c r="AA71" s="8"/>
      <c r="AB71" s="8"/>
      <c r="AC71" s="8"/>
      <c r="AD71" s="8"/>
      <c r="AE71" s="8"/>
      <c r="AF71" s="13">
        <f t="shared" si="62"/>
        <v>0</v>
      </c>
      <c r="AG71" s="14" t="str">
        <f t="shared" si="63"/>
        <v/>
      </c>
      <c r="AH71" s="66"/>
      <c r="AI71" s="17"/>
    </row>
    <row r="72" spans="1:35" ht="18" thickBot="1" x14ac:dyDescent="0.25">
      <c r="A72" s="200" t="s">
        <v>88</v>
      </c>
      <c r="B72" s="201"/>
      <c r="C72" s="201"/>
      <c r="D72" s="201"/>
      <c r="E72" s="201"/>
      <c r="F72" s="202"/>
      <c r="G72" s="36">
        <f>SUM(G69:G71)</f>
        <v>1</v>
      </c>
      <c r="H72" s="36">
        <f t="shared" ref="H72:R72" si="64">SUM(H69:H71)</f>
        <v>1</v>
      </c>
      <c r="I72" s="36">
        <f t="shared" si="64"/>
        <v>1</v>
      </c>
      <c r="J72" s="36">
        <f t="shared" si="64"/>
        <v>0</v>
      </c>
      <c r="K72" s="36">
        <f t="shared" si="64"/>
        <v>0</v>
      </c>
      <c r="L72" s="36">
        <f t="shared" si="64"/>
        <v>1</v>
      </c>
      <c r="M72" s="36">
        <f t="shared" si="64"/>
        <v>1</v>
      </c>
      <c r="N72" s="36">
        <f t="shared" si="64"/>
        <v>1</v>
      </c>
      <c r="O72" s="36">
        <f t="shared" si="64"/>
        <v>1</v>
      </c>
      <c r="P72" s="36">
        <f t="shared" si="64"/>
        <v>1</v>
      </c>
      <c r="Q72" s="36">
        <f t="shared" si="64"/>
        <v>1</v>
      </c>
      <c r="R72" s="36">
        <f t="shared" si="64"/>
        <v>1</v>
      </c>
      <c r="S72" s="22">
        <f>G72+H72+I72+J72+K72+L72+M72+N72+O72+P72+Q72+R72</f>
        <v>10</v>
      </c>
      <c r="T72" s="37">
        <f>SUM(T69:T71)</f>
        <v>0</v>
      </c>
      <c r="U72" s="37">
        <f t="shared" ref="U72:AE72" si="65">SUM(U69:U71)</f>
        <v>0</v>
      </c>
      <c r="V72" s="37">
        <f t="shared" si="65"/>
        <v>0</v>
      </c>
      <c r="W72" s="37">
        <f t="shared" si="65"/>
        <v>0</v>
      </c>
      <c r="X72" s="37">
        <f t="shared" si="65"/>
        <v>0</v>
      </c>
      <c r="Y72" s="37">
        <f t="shared" si="65"/>
        <v>0</v>
      </c>
      <c r="Z72" s="37">
        <f t="shared" si="65"/>
        <v>0</v>
      </c>
      <c r="AA72" s="37">
        <f t="shared" si="65"/>
        <v>0</v>
      </c>
      <c r="AB72" s="37">
        <f t="shared" si="65"/>
        <v>0</v>
      </c>
      <c r="AC72" s="37">
        <f t="shared" si="65"/>
        <v>0</v>
      </c>
      <c r="AD72" s="37">
        <f t="shared" si="65"/>
        <v>0</v>
      </c>
      <c r="AE72" s="37">
        <f t="shared" si="65"/>
        <v>0</v>
      </c>
      <c r="AF72" s="38">
        <f>SUM(T72:AE72)</f>
        <v>0</v>
      </c>
      <c r="AG72" s="14">
        <f>+IF(AF72=0,0,AF72/S72)</f>
        <v>0</v>
      </c>
      <c r="AH72" s="64"/>
      <c r="AI72" s="19"/>
    </row>
    <row r="73" spans="1:35" ht="18" thickBot="1" x14ac:dyDescent="0.25">
      <c r="A73" s="26"/>
      <c r="B73" s="59"/>
      <c r="C73" s="59"/>
      <c r="D73" s="62"/>
      <c r="E73" s="62"/>
      <c r="F73" s="60"/>
      <c r="G73" s="193">
        <f>+G72+H72+I72</f>
        <v>3</v>
      </c>
      <c r="H73" s="193"/>
      <c r="I73" s="193"/>
      <c r="J73" s="193">
        <f>+J72+K72+L72</f>
        <v>1</v>
      </c>
      <c r="K73" s="193"/>
      <c r="L73" s="193"/>
      <c r="M73" s="193">
        <f>+M72+N72+O72</f>
        <v>3</v>
      </c>
      <c r="N73" s="193"/>
      <c r="O73" s="193"/>
      <c r="P73" s="193">
        <f>+P72+Q72+R72</f>
        <v>3</v>
      </c>
      <c r="Q73" s="193"/>
      <c r="R73" s="198"/>
      <c r="S73" s="22">
        <f>+G73+J73+M73+P73</f>
        <v>10</v>
      </c>
      <c r="T73" s="199">
        <f>+T72+U72+V72</f>
        <v>0</v>
      </c>
      <c r="U73" s="193"/>
      <c r="V73" s="193"/>
      <c r="W73" s="193">
        <f>+W72+X72+Y72</f>
        <v>0</v>
      </c>
      <c r="X73" s="193"/>
      <c r="Y73" s="193"/>
      <c r="Z73" s="193">
        <f>+Z72+AA72+AB72</f>
        <v>0</v>
      </c>
      <c r="AA73" s="193"/>
      <c r="AB73" s="193"/>
      <c r="AC73" s="193">
        <f>+AC72+AD72+AE72</f>
        <v>0</v>
      </c>
      <c r="AD73" s="193"/>
      <c r="AE73" s="193"/>
      <c r="AF73" s="38">
        <f>+T73+W73+Z73+AC73</f>
        <v>0</v>
      </c>
      <c r="AG73" s="14">
        <f>+IF(AF73=0,0,AF73/S73)</f>
        <v>0</v>
      </c>
      <c r="AH73" s="64"/>
      <c r="AI73" s="19"/>
    </row>
    <row r="74" spans="1:35" ht="18" thickBot="1" x14ac:dyDescent="0.25">
      <c r="A74" s="26"/>
      <c r="B74" s="59"/>
      <c r="C74" s="59"/>
      <c r="D74" s="62"/>
      <c r="E74" s="62"/>
      <c r="F74" s="60"/>
      <c r="G74" s="164">
        <f>+IF(G73=0,0,G73/$S$66)</f>
        <v>0.1875</v>
      </c>
      <c r="H74" s="164"/>
      <c r="I74" s="164"/>
      <c r="J74" s="164">
        <f t="shared" ref="J74" si="66">+IF(J73=0,0,J73/$S$66)</f>
        <v>6.25E-2</v>
      </c>
      <c r="K74" s="164"/>
      <c r="L74" s="164"/>
      <c r="M74" s="164">
        <f t="shared" ref="M74" si="67">+IF(M73=0,0,M73/$S$66)</f>
        <v>0.1875</v>
      </c>
      <c r="N74" s="164"/>
      <c r="O74" s="164"/>
      <c r="P74" s="164">
        <f t="shared" ref="P74" si="68">+IF(P73=0,0,P73/$S$66)</f>
        <v>0.1875</v>
      </c>
      <c r="Q74" s="164"/>
      <c r="R74" s="164"/>
      <c r="S74" s="31">
        <f>+G74+J74+M74+P74</f>
        <v>0.625</v>
      </c>
      <c r="T74" s="165">
        <f>+IF(T73=0,0,T73/G73)</f>
        <v>0</v>
      </c>
      <c r="U74" s="164"/>
      <c r="V74" s="164"/>
      <c r="W74" s="165">
        <f t="shared" ref="W74" si="69">+IF(W73=0,0,W73/J73)</f>
        <v>0</v>
      </c>
      <c r="X74" s="164"/>
      <c r="Y74" s="164"/>
      <c r="Z74" s="165">
        <f t="shared" ref="Z74" si="70">+IF(Z73=0,0,Z73/M73)</f>
        <v>0</v>
      </c>
      <c r="AA74" s="164"/>
      <c r="AB74" s="164"/>
      <c r="AC74" s="165">
        <f t="shared" ref="AC74" si="71">+IF(AC73=0,0,AC73/P73)</f>
        <v>0</v>
      </c>
      <c r="AD74" s="164"/>
      <c r="AE74" s="164"/>
      <c r="AF74" s="32">
        <f>(T74+W74+Z74)/3</f>
        <v>0</v>
      </c>
      <c r="AG74" s="14"/>
      <c r="AH74" s="64"/>
      <c r="AI74" s="19"/>
    </row>
    <row r="75" spans="1:35" ht="31.5" customHeight="1" x14ac:dyDescent="0.2">
      <c r="A75" s="194" t="s">
        <v>185</v>
      </c>
      <c r="B75" s="195"/>
      <c r="C75" s="195"/>
      <c r="D75" s="195"/>
      <c r="E75" s="195"/>
      <c r="F75" s="195"/>
      <c r="G75" s="195"/>
      <c r="H75" s="195"/>
      <c r="I75" s="195"/>
      <c r="J75" s="195"/>
      <c r="K75" s="195"/>
      <c r="L75" s="195"/>
      <c r="M75" s="195"/>
      <c r="N75" s="195"/>
      <c r="O75" s="195"/>
      <c r="P75" s="195"/>
      <c r="Q75" s="195"/>
      <c r="R75" s="195"/>
      <c r="S75" s="234"/>
      <c r="T75" s="195"/>
      <c r="U75" s="195"/>
      <c r="V75" s="195"/>
      <c r="W75" s="195"/>
      <c r="X75" s="195"/>
      <c r="Y75" s="195"/>
      <c r="Z75" s="195"/>
      <c r="AA75" s="195"/>
      <c r="AB75" s="195"/>
      <c r="AC75" s="195"/>
      <c r="AD75" s="195"/>
      <c r="AE75" s="195"/>
      <c r="AF75" s="195"/>
      <c r="AG75" s="195"/>
      <c r="AH75" s="197"/>
      <c r="AI75" s="19"/>
    </row>
    <row r="76" spans="1:35" ht="46.5" customHeight="1" x14ac:dyDescent="0.2">
      <c r="A76" s="157">
        <v>40</v>
      </c>
      <c r="B76" s="149" t="s">
        <v>101</v>
      </c>
      <c r="C76" s="149" t="s">
        <v>102</v>
      </c>
      <c r="D76" s="150" t="s">
        <v>103</v>
      </c>
      <c r="E76" s="150" t="s">
        <v>197</v>
      </c>
      <c r="F76" s="43" t="s">
        <v>104</v>
      </c>
      <c r="G76" s="121"/>
      <c r="H76" s="121"/>
      <c r="I76" s="121">
        <v>1</v>
      </c>
      <c r="J76" s="8"/>
      <c r="K76" s="8"/>
      <c r="L76" s="8"/>
      <c r="M76" s="8"/>
      <c r="N76" s="8"/>
      <c r="O76" s="8"/>
      <c r="P76" s="8"/>
      <c r="Q76" s="8"/>
      <c r="R76" s="8"/>
      <c r="S76" s="68">
        <f>IFERROR(SUM(G76:R76),"")</f>
        <v>1</v>
      </c>
      <c r="T76" s="8"/>
      <c r="U76" s="8"/>
      <c r="V76" s="8"/>
      <c r="W76" s="8"/>
      <c r="X76" s="8"/>
      <c r="Y76" s="8"/>
      <c r="Z76" s="8"/>
      <c r="AA76" s="8"/>
      <c r="AB76" s="8"/>
      <c r="AC76" s="8"/>
      <c r="AD76" s="8"/>
      <c r="AE76" s="8"/>
      <c r="AF76" s="13">
        <f>IFERROR(SUM(T76:AE76),"")</f>
        <v>0</v>
      </c>
      <c r="AG76" s="14">
        <f>IF(AND(S76=0,AF76=0),"",IF(IFERROR(AF76/S76,"")&gt;100%,100%,IFERROR(AF76/S76,"")))</f>
        <v>0</v>
      </c>
      <c r="AH76" s="66"/>
      <c r="AI76" s="17"/>
    </row>
    <row r="77" spans="1:35" ht="50.25" customHeight="1" thickBot="1" x14ac:dyDescent="0.25">
      <c r="A77" s="157">
        <v>41</v>
      </c>
      <c r="B77" s="149" t="s">
        <v>101</v>
      </c>
      <c r="C77" s="149" t="s">
        <v>102</v>
      </c>
      <c r="D77" s="150" t="s">
        <v>105</v>
      </c>
      <c r="E77" s="150" t="s">
        <v>197</v>
      </c>
      <c r="F77" s="43" t="s">
        <v>104</v>
      </c>
      <c r="G77" s="8"/>
      <c r="H77" s="8"/>
      <c r="I77" s="8"/>
      <c r="J77" s="8"/>
      <c r="K77" s="8"/>
      <c r="L77" s="8"/>
      <c r="M77" s="121"/>
      <c r="N77" s="121"/>
      <c r="O77" s="121"/>
      <c r="P77" s="121"/>
      <c r="Q77" s="121"/>
      <c r="R77" s="121">
        <v>1</v>
      </c>
      <c r="S77" s="68">
        <f t="shared" ref="S77" si="72">IFERROR(SUM(G77:R77),"")</f>
        <v>1</v>
      </c>
      <c r="T77" s="8"/>
      <c r="U77" s="8"/>
      <c r="V77" s="8"/>
      <c r="W77" s="8"/>
      <c r="X77" s="8"/>
      <c r="Y77" s="8"/>
      <c r="Z77" s="8"/>
      <c r="AA77" s="8"/>
      <c r="AB77" s="8"/>
      <c r="AC77" s="8"/>
      <c r="AD77" s="8"/>
      <c r="AE77" s="8"/>
      <c r="AF77" s="13">
        <f t="shared" ref="AF77" si="73">IFERROR(SUM(T77:AE77),"")</f>
        <v>0</v>
      </c>
      <c r="AG77" s="14">
        <f t="shared" ref="AG77" si="74">IF(AND(S77=0,AF77=0),"",IF(IFERROR(AF77/S77,"")&gt;100%,100%,IFERROR(AF77/S77,"")))</f>
        <v>0</v>
      </c>
      <c r="AH77" s="66"/>
      <c r="AI77" s="17"/>
    </row>
    <row r="78" spans="1:35" ht="18" thickBot="1" x14ac:dyDescent="0.25">
      <c r="A78" s="200" t="s">
        <v>106</v>
      </c>
      <c r="B78" s="201"/>
      <c r="C78" s="201"/>
      <c r="D78" s="201"/>
      <c r="E78" s="201"/>
      <c r="F78" s="202"/>
      <c r="G78" s="36">
        <f>SUM(G76:G77)</f>
        <v>0</v>
      </c>
      <c r="H78" s="36">
        <f t="shared" ref="H78:R78" si="75">SUM(H76:H77)</f>
        <v>0</v>
      </c>
      <c r="I78" s="36">
        <f t="shared" si="75"/>
        <v>1</v>
      </c>
      <c r="J78" s="36">
        <f t="shared" si="75"/>
        <v>0</v>
      </c>
      <c r="K78" s="36">
        <f t="shared" si="75"/>
        <v>0</v>
      </c>
      <c r="L78" s="36">
        <f t="shared" si="75"/>
        <v>0</v>
      </c>
      <c r="M78" s="36">
        <f t="shared" si="75"/>
        <v>0</v>
      </c>
      <c r="N78" s="36">
        <f t="shared" si="75"/>
        <v>0</v>
      </c>
      <c r="O78" s="36">
        <f t="shared" si="75"/>
        <v>0</v>
      </c>
      <c r="P78" s="36">
        <f t="shared" si="75"/>
        <v>0</v>
      </c>
      <c r="Q78" s="36">
        <f t="shared" si="75"/>
        <v>0</v>
      </c>
      <c r="R78" s="36">
        <f t="shared" si="75"/>
        <v>1</v>
      </c>
      <c r="S78" s="22">
        <f>G78+H78+I78+J78+K78+L78+M78+N78+O78+P78+Q78+R78</f>
        <v>2</v>
      </c>
      <c r="T78" s="37">
        <f>SUM(T76:T77)</f>
        <v>0</v>
      </c>
      <c r="U78" s="37">
        <f t="shared" ref="U78:AE78" si="76">SUM(U76:U77)</f>
        <v>0</v>
      </c>
      <c r="V78" s="37">
        <f t="shared" si="76"/>
        <v>0</v>
      </c>
      <c r="W78" s="37">
        <f t="shared" si="76"/>
        <v>0</v>
      </c>
      <c r="X78" s="37">
        <f t="shared" si="76"/>
        <v>0</v>
      </c>
      <c r="Y78" s="37">
        <f t="shared" si="76"/>
        <v>0</v>
      </c>
      <c r="Z78" s="37">
        <f t="shared" si="76"/>
        <v>0</v>
      </c>
      <c r="AA78" s="37">
        <f t="shared" si="76"/>
        <v>0</v>
      </c>
      <c r="AB78" s="37">
        <f t="shared" si="76"/>
        <v>0</v>
      </c>
      <c r="AC78" s="37">
        <f t="shared" si="76"/>
        <v>0</v>
      </c>
      <c r="AD78" s="37">
        <f t="shared" si="76"/>
        <v>0</v>
      </c>
      <c r="AE78" s="37">
        <f t="shared" si="76"/>
        <v>0</v>
      </c>
      <c r="AF78" s="38">
        <f>SUM(AF73:AF77)</f>
        <v>0</v>
      </c>
      <c r="AG78" s="14">
        <f>+IF(AF78=0,0,AF78/S78)</f>
        <v>0</v>
      </c>
      <c r="AH78" s="64"/>
    </row>
    <row r="79" spans="1:35" ht="18" thickBot="1" x14ac:dyDescent="0.25">
      <c r="A79" s="69"/>
      <c r="B79" s="70"/>
      <c r="C79" s="70"/>
      <c r="D79" s="71"/>
      <c r="E79" s="71"/>
      <c r="F79" s="72"/>
      <c r="G79" s="193">
        <f>+G78+H78+I78</f>
        <v>1</v>
      </c>
      <c r="H79" s="193"/>
      <c r="I79" s="193"/>
      <c r="J79" s="193">
        <f>+J78+K78+L78</f>
        <v>0</v>
      </c>
      <c r="K79" s="193"/>
      <c r="L79" s="193"/>
      <c r="M79" s="193">
        <f>+M78+N78+O78</f>
        <v>0</v>
      </c>
      <c r="N79" s="193"/>
      <c r="O79" s="193"/>
      <c r="P79" s="193">
        <f>+P78+Q78+R78</f>
        <v>1</v>
      </c>
      <c r="Q79" s="193"/>
      <c r="R79" s="198"/>
      <c r="S79" s="73">
        <f>G79+J79+M79+P79</f>
        <v>2</v>
      </c>
      <c r="T79" s="199">
        <f>+T78+U78+V78</f>
        <v>0</v>
      </c>
      <c r="U79" s="193"/>
      <c r="V79" s="193"/>
      <c r="W79" s="193">
        <f>+W78+X78+Y78</f>
        <v>0</v>
      </c>
      <c r="X79" s="193"/>
      <c r="Y79" s="193"/>
      <c r="Z79" s="193">
        <f>+Z78+AA78+AB78</f>
        <v>0</v>
      </c>
      <c r="AA79" s="193"/>
      <c r="AB79" s="193"/>
      <c r="AC79" s="193">
        <f>+AC78+AD78+AE78</f>
        <v>0</v>
      </c>
      <c r="AD79" s="193"/>
      <c r="AE79" s="193"/>
      <c r="AF79" s="38">
        <f>+T79+W79+Z79+AC79</f>
        <v>0</v>
      </c>
      <c r="AG79" s="14">
        <f>+IF(AF79=0,0,AF79/S79)</f>
        <v>0</v>
      </c>
      <c r="AH79" s="74"/>
    </row>
    <row r="80" spans="1:35" x14ac:dyDescent="0.2">
      <c r="A80" s="98"/>
      <c r="B80" s="75"/>
      <c r="C80" s="75"/>
      <c r="D80" s="97"/>
      <c r="E80" s="97"/>
      <c r="F80" s="87"/>
      <c r="G80" s="164">
        <f>IF(G79=0,0,G79/$S$79)</f>
        <v>0.5</v>
      </c>
      <c r="H80" s="164"/>
      <c r="I80" s="164"/>
      <c r="J80" s="164">
        <f t="shared" ref="J80" si="77">IF(J79=0,0,J79/$S$79)</f>
        <v>0</v>
      </c>
      <c r="K80" s="164"/>
      <c r="L80" s="164"/>
      <c r="M80" s="164">
        <f t="shared" ref="M80" si="78">IF(M79=0,0,M79/$S$79)</f>
        <v>0</v>
      </c>
      <c r="N80" s="164"/>
      <c r="O80" s="164"/>
      <c r="P80" s="164">
        <f t="shared" ref="P80" si="79">IF(P79=0,0,P79/$S$79)</f>
        <v>0.5</v>
      </c>
      <c r="Q80" s="164"/>
      <c r="R80" s="164"/>
      <c r="S80" s="76">
        <f>G80+J80+M80+P80</f>
        <v>1</v>
      </c>
      <c r="T80" s="165">
        <f>+IF(T79=0,0,T79/G79)</f>
        <v>0</v>
      </c>
      <c r="U80" s="164"/>
      <c r="V80" s="164"/>
      <c r="W80" s="165">
        <f t="shared" ref="W80" si="80">+IF(W79=0,0,W79/J79)</f>
        <v>0</v>
      </c>
      <c r="X80" s="164"/>
      <c r="Y80" s="164"/>
      <c r="Z80" s="165">
        <f t="shared" ref="Z80" si="81">+IF(Z79=0,0,Z79/M79)</f>
        <v>0</v>
      </c>
      <c r="AA80" s="164"/>
      <c r="AB80" s="164"/>
      <c r="AC80" s="165">
        <f t="shared" ref="AC80" si="82">+IF(AC79=0,0,AC79/P79)</f>
        <v>0</v>
      </c>
      <c r="AD80" s="164"/>
      <c r="AE80" s="164"/>
      <c r="AF80" s="32">
        <f>(T80+W80+Z80)/3</f>
        <v>0</v>
      </c>
      <c r="AG80" s="14"/>
      <c r="AH80" s="77"/>
      <c r="AI80" s="18"/>
    </row>
    <row r="81" spans="1:35" ht="18" thickBot="1" x14ac:dyDescent="0.25">
      <c r="A81" s="182"/>
      <c r="B81" s="183"/>
      <c r="C81" s="183"/>
      <c r="D81" s="183"/>
      <c r="E81" s="183"/>
      <c r="F81" s="183"/>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5"/>
      <c r="AI81" s="18"/>
    </row>
    <row r="82" spans="1:35" ht="29.25" customHeight="1" x14ac:dyDescent="0.2">
      <c r="A82" s="99"/>
      <c r="B82" s="100"/>
      <c r="C82" s="101"/>
      <c r="D82" s="102"/>
      <c r="E82" s="102"/>
      <c r="F82" s="103"/>
      <c r="G82" s="104"/>
      <c r="H82" s="104"/>
      <c r="I82" s="104"/>
      <c r="J82" s="104"/>
      <c r="K82" s="104"/>
      <c r="L82" s="104"/>
      <c r="M82" s="104"/>
      <c r="N82" s="104"/>
      <c r="O82" s="104"/>
      <c r="P82" s="104"/>
      <c r="Q82" s="104"/>
      <c r="R82" s="104"/>
      <c r="S82" s="105"/>
      <c r="T82" s="104"/>
      <c r="U82" s="104"/>
      <c r="V82" s="104"/>
      <c r="W82" s="104"/>
      <c r="X82" s="104"/>
      <c r="Y82" s="104"/>
      <c r="Z82" s="104"/>
      <c r="AA82" s="104"/>
      <c r="AB82" s="104"/>
      <c r="AC82" s="104"/>
      <c r="AD82" s="104"/>
      <c r="AE82" s="104"/>
      <c r="AF82" s="106"/>
      <c r="AG82" s="107"/>
      <c r="AH82" s="108"/>
      <c r="AI82" s="18"/>
    </row>
    <row r="83" spans="1:35" x14ac:dyDescent="0.2">
      <c r="A83" s="98"/>
      <c r="B83" s="75"/>
      <c r="C83" s="87"/>
      <c r="D83" s="97"/>
      <c r="E83" s="97"/>
      <c r="F83" s="85"/>
      <c r="G83" s="186" t="s">
        <v>18</v>
      </c>
      <c r="H83" s="186"/>
      <c r="I83" s="186"/>
      <c r="J83" s="186"/>
      <c r="K83" s="186"/>
      <c r="L83" s="186"/>
      <c r="M83" s="186"/>
      <c r="N83" s="186"/>
      <c r="O83" s="186"/>
      <c r="P83" s="186"/>
      <c r="Q83" s="186"/>
      <c r="R83" s="186"/>
      <c r="S83" s="186"/>
      <c r="T83" s="187" t="s">
        <v>19</v>
      </c>
      <c r="U83" s="188"/>
      <c r="V83" s="188"/>
      <c r="W83" s="188"/>
      <c r="X83" s="188"/>
      <c r="Y83" s="188"/>
      <c r="Z83" s="188"/>
      <c r="AA83" s="188"/>
      <c r="AB83" s="188"/>
      <c r="AC83" s="188"/>
      <c r="AD83" s="188"/>
      <c r="AE83" s="189"/>
      <c r="AF83" s="39"/>
      <c r="AG83" s="39"/>
      <c r="AH83" s="109"/>
      <c r="AI83" s="18"/>
    </row>
    <row r="84" spans="1:35" ht="29.25" customHeight="1" x14ac:dyDescent="0.2">
      <c r="A84" s="98"/>
      <c r="B84" s="75"/>
      <c r="C84" s="87"/>
      <c r="D84" s="97"/>
      <c r="E84" s="97"/>
      <c r="F84" s="85"/>
      <c r="G84" s="78">
        <f>G45+G50+G59+G65+G15+G38+G72+G78</f>
        <v>7</v>
      </c>
      <c r="H84" s="78">
        <f t="shared" ref="H84:S84" si="83">H45+H50+H59+H65+H15+H38+H72+H78</f>
        <v>10</v>
      </c>
      <c r="I84" s="78">
        <f t="shared" si="83"/>
        <v>8</v>
      </c>
      <c r="J84" s="78">
        <f t="shared" si="83"/>
        <v>1</v>
      </c>
      <c r="K84" s="78">
        <f t="shared" si="83"/>
        <v>3</v>
      </c>
      <c r="L84" s="78">
        <f t="shared" si="83"/>
        <v>7</v>
      </c>
      <c r="M84" s="78">
        <f t="shared" si="83"/>
        <v>6</v>
      </c>
      <c r="N84" s="78">
        <f t="shared" si="83"/>
        <v>7</v>
      </c>
      <c r="O84" s="78">
        <f t="shared" si="83"/>
        <v>4</v>
      </c>
      <c r="P84" s="78">
        <f t="shared" si="83"/>
        <v>4</v>
      </c>
      <c r="Q84" s="78">
        <f t="shared" si="83"/>
        <v>5</v>
      </c>
      <c r="R84" s="78">
        <f t="shared" si="83"/>
        <v>8</v>
      </c>
      <c r="S84" s="78">
        <f t="shared" si="83"/>
        <v>69</v>
      </c>
      <c r="T84" s="78">
        <f>+T45+T50+T59+T65+T15+T38+T72+T78</f>
        <v>0</v>
      </c>
      <c r="U84" s="78">
        <f t="shared" ref="U84:AE84" si="84">+U45+U50+U59+U65+U15+U38+U72+U78</f>
        <v>0</v>
      </c>
      <c r="V84" s="78">
        <f t="shared" si="84"/>
        <v>0</v>
      </c>
      <c r="W84" s="78">
        <f t="shared" si="84"/>
        <v>0</v>
      </c>
      <c r="X84" s="78">
        <f t="shared" si="84"/>
        <v>0</v>
      </c>
      <c r="Y84" s="78">
        <f t="shared" si="84"/>
        <v>0</v>
      </c>
      <c r="Z84" s="78">
        <f t="shared" si="84"/>
        <v>0</v>
      </c>
      <c r="AA84" s="78">
        <f t="shared" si="84"/>
        <v>0</v>
      </c>
      <c r="AB84" s="78">
        <f t="shared" si="84"/>
        <v>0</v>
      </c>
      <c r="AC84" s="78">
        <f t="shared" si="84"/>
        <v>0</v>
      </c>
      <c r="AD84" s="78">
        <f t="shared" si="84"/>
        <v>0</v>
      </c>
      <c r="AE84" s="78">
        <f t="shared" si="84"/>
        <v>0</v>
      </c>
      <c r="AF84" s="39"/>
      <c r="AG84" s="39"/>
      <c r="AH84" s="109"/>
      <c r="AI84" s="18"/>
    </row>
    <row r="85" spans="1:35" x14ac:dyDescent="0.2">
      <c r="A85" s="98"/>
      <c r="B85" s="75"/>
      <c r="C85" s="87"/>
      <c r="D85" s="97"/>
      <c r="E85" s="97"/>
      <c r="F85" s="85"/>
      <c r="G85" s="79"/>
      <c r="H85" s="79"/>
      <c r="I85" s="79"/>
      <c r="J85" s="79"/>
      <c r="K85" s="79"/>
      <c r="L85" s="110"/>
      <c r="M85" s="110"/>
      <c r="N85" s="79"/>
      <c r="O85" s="79"/>
      <c r="P85" s="79"/>
      <c r="Q85" s="79"/>
      <c r="R85" s="79"/>
      <c r="S85" s="111"/>
      <c r="T85" s="190" t="s">
        <v>107</v>
      </c>
      <c r="U85" s="191"/>
      <c r="V85" s="191"/>
      <c r="W85" s="191"/>
      <c r="X85" s="191"/>
      <c r="Y85" s="191"/>
      <c r="Z85" s="191"/>
      <c r="AA85" s="191"/>
      <c r="AB85" s="191"/>
      <c r="AC85" s="191"/>
      <c r="AD85" s="191"/>
      <c r="AE85" s="192"/>
      <c r="AF85" s="39"/>
      <c r="AG85" s="39"/>
      <c r="AH85" s="109"/>
      <c r="AI85" s="18"/>
    </row>
    <row r="86" spans="1:35" ht="29.25" customHeight="1" x14ac:dyDescent="0.2">
      <c r="A86" s="98"/>
      <c r="B86" s="75"/>
      <c r="C86" s="87"/>
      <c r="D86" s="97"/>
      <c r="E86" s="97"/>
      <c r="F86" s="85"/>
      <c r="G86" s="39"/>
      <c r="H86" s="39"/>
      <c r="I86" s="39"/>
      <c r="J86" s="39"/>
      <c r="K86" s="39"/>
      <c r="L86" s="112"/>
      <c r="M86" s="112"/>
      <c r="N86" s="39"/>
      <c r="O86" s="39"/>
      <c r="P86" s="39"/>
      <c r="Q86" s="80" t="s">
        <v>108</v>
      </c>
      <c r="R86" s="81"/>
      <c r="S86" s="82"/>
      <c r="T86" s="83">
        <f>IFERROR(T84/G84,"")</f>
        <v>0</v>
      </c>
      <c r="U86" s="83">
        <f t="shared" ref="U86:AE86" si="85">IFERROR(U84/H84,"")</f>
        <v>0</v>
      </c>
      <c r="V86" s="83">
        <f t="shared" si="85"/>
        <v>0</v>
      </c>
      <c r="W86" s="83">
        <f t="shared" si="85"/>
        <v>0</v>
      </c>
      <c r="X86" s="83">
        <f t="shared" si="85"/>
        <v>0</v>
      </c>
      <c r="Y86" s="83">
        <f t="shared" si="85"/>
        <v>0</v>
      </c>
      <c r="Z86" s="83">
        <f t="shared" si="85"/>
        <v>0</v>
      </c>
      <c r="AA86" s="83">
        <f t="shared" si="85"/>
        <v>0</v>
      </c>
      <c r="AB86" s="83">
        <f t="shared" si="85"/>
        <v>0</v>
      </c>
      <c r="AC86" s="83">
        <f t="shared" si="85"/>
        <v>0</v>
      </c>
      <c r="AD86" s="83">
        <f t="shared" si="85"/>
        <v>0</v>
      </c>
      <c r="AE86" s="83">
        <f t="shared" si="85"/>
        <v>0</v>
      </c>
      <c r="AF86" s="39"/>
      <c r="AG86" s="39"/>
      <c r="AH86" s="109"/>
      <c r="AI86" s="18"/>
    </row>
    <row r="87" spans="1:35" x14ac:dyDescent="0.2">
      <c r="A87" s="98"/>
      <c r="B87" s="75"/>
      <c r="C87" s="87"/>
      <c r="D87" s="97"/>
      <c r="E87" s="97"/>
      <c r="F87" s="85"/>
      <c r="G87" s="39"/>
      <c r="H87" s="39"/>
      <c r="I87" s="39"/>
      <c r="J87" s="39"/>
      <c r="K87" s="39"/>
      <c r="L87" s="112"/>
      <c r="M87" s="112"/>
      <c r="N87" s="39"/>
      <c r="O87" s="39"/>
      <c r="P87" s="39"/>
      <c r="Q87" s="80" t="s">
        <v>109</v>
      </c>
      <c r="R87" s="81"/>
      <c r="S87" s="82"/>
      <c r="T87" s="175">
        <f>IFERROR(SUM(T84:V84)/SUM(G84:I84),"")</f>
        <v>0</v>
      </c>
      <c r="U87" s="175"/>
      <c r="V87" s="175"/>
      <c r="W87" s="175">
        <f>IFERROR(SUM(W84:Y84)/SUM(J84:L84),"")</f>
        <v>0</v>
      </c>
      <c r="X87" s="175"/>
      <c r="Y87" s="175"/>
      <c r="Z87" s="175">
        <f>IFERROR(SUM(Z84:AB84)/SUM(M84:O84),"")</f>
        <v>0</v>
      </c>
      <c r="AA87" s="175"/>
      <c r="AB87" s="175"/>
      <c r="AC87" s="175">
        <f>IFERROR(SUM(AC84:AE84)/SUM(P84:R84),"")</f>
        <v>0</v>
      </c>
      <c r="AD87" s="175"/>
      <c r="AE87" s="175"/>
      <c r="AF87" s="39"/>
      <c r="AG87" s="39"/>
      <c r="AH87" s="109"/>
      <c r="AI87" s="18"/>
    </row>
    <row r="88" spans="1:35" x14ac:dyDescent="0.2">
      <c r="A88" s="98"/>
      <c r="B88" s="75"/>
      <c r="C88" s="87"/>
      <c r="D88" s="97"/>
      <c r="E88" s="97"/>
      <c r="F88" s="85"/>
      <c r="G88" s="39"/>
      <c r="H88" s="39"/>
      <c r="I88" s="39"/>
      <c r="J88" s="39"/>
      <c r="K88" s="39"/>
      <c r="L88" s="112"/>
      <c r="M88" s="112"/>
      <c r="N88" s="39"/>
      <c r="O88" s="39"/>
      <c r="P88" s="39"/>
      <c r="Q88" s="80" t="s">
        <v>110</v>
      </c>
      <c r="R88" s="81"/>
      <c r="S88" s="82"/>
      <c r="T88" s="175">
        <f>IFERROR(SUM(T84:Y84)/SUM(G84:L84),"")</f>
        <v>0</v>
      </c>
      <c r="U88" s="175"/>
      <c r="V88" s="175"/>
      <c r="W88" s="175"/>
      <c r="X88" s="175"/>
      <c r="Y88" s="175"/>
      <c r="Z88" s="175">
        <f>IFERROR(SUM(Z84:AE84)/SUM(M84:R84),"")</f>
        <v>0</v>
      </c>
      <c r="AA88" s="175"/>
      <c r="AB88" s="175"/>
      <c r="AC88" s="175"/>
      <c r="AD88" s="175"/>
      <c r="AE88" s="175"/>
      <c r="AF88" s="39"/>
      <c r="AG88" s="39"/>
      <c r="AH88" s="109"/>
      <c r="AI88" s="18"/>
    </row>
    <row r="89" spans="1:35" x14ac:dyDescent="0.2">
      <c r="A89" s="98"/>
      <c r="B89" s="75"/>
      <c r="C89" s="87"/>
      <c r="D89" s="97"/>
      <c r="E89" s="97"/>
      <c r="F89" s="85"/>
      <c r="G89" s="39"/>
      <c r="H89" s="39"/>
      <c r="I89" s="39"/>
      <c r="J89" s="39"/>
      <c r="K89" s="39"/>
      <c r="L89" s="112"/>
      <c r="M89" s="112"/>
      <c r="N89" s="39"/>
      <c r="O89" s="39"/>
      <c r="P89" s="39"/>
      <c r="Q89" s="80" t="s">
        <v>111</v>
      </c>
      <c r="R89" s="81"/>
      <c r="S89" s="82"/>
      <c r="T89" s="176">
        <f>IFERROR(SUM(T84:AE84)/SUM(G84:R84),"")</f>
        <v>0</v>
      </c>
      <c r="U89" s="177"/>
      <c r="V89" s="177"/>
      <c r="W89" s="177"/>
      <c r="X89" s="177"/>
      <c r="Y89" s="177"/>
      <c r="Z89" s="177"/>
      <c r="AA89" s="177"/>
      <c r="AB89" s="177"/>
      <c r="AC89" s="177"/>
      <c r="AD89" s="177"/>
      <c r="AE89" s="178"/>
      <c r="AF89" s="39"/>
      <c r="AG89" s="39"/>
      <c r="AH89" s="109"/>
      <c r="AI89" s="18"/>
    </row>
    <row r="90" spans="1:35" ht="29.25" customHeight="1" x14ac:dyDescent="0.2">
      <c r="A90" s="98"/>
      <c r="B90" s="75"/>
      <c r="C90" s="87"/>
      <c r="D90" s="97"/>
      <c r="E90" s="97"/>
      <c r="F90" s="85"/>
      <c r="G90" s="39"/>
      <c r="H90" s="78">
        <f>SUM($G84:H84)</f>
        <v>17</v>
      </c>
      <c r="I90" s="78">
        <f>SUM($G84:I84)</f>
        <v>25</v>
      </c>
      <c r="J90" s="78">
        <f>SUM($G84:J84)</f>
        <v>26</v>
      </c>
      <c r="K90" s="78">
        <f>SUM($G84:K84)</f>
        <v>29</v>
      </c>
      <c r="L90" s="78">
        <f>SUM($G84:L84)</f>
        <v>36</v>
      </c>
      <c r="M90" s="78">
        <f>SUM($G84:M84)</f>
        <v>42</v>
      </c>
      <c r="N90" s="78">
        <f>SUM($G84:N84)</f>
        <v>49</v>
      </c>
      <c r="O90" s="78">
        <f>SUM($G84:O84)</f>
        <v>53</v>
      </c>
      <c r="P90" s="78">
        <f>SUM($G84:P84)</f>
        <v>57</v>
      </c>
      <c r="Q90" s="78">
        <f>SUM($G84:Q84)</f>
        <v>62</v>
      </c>
      <c r="R90" s="78">
        <f>SUM($G84:R84)</f>
        <v>70</v>
      </c>
      <c r="S90" s="84"/>
      <c r="T90" s="78">
        <f>SUM($T84:T$84)</f>
        <v>0</v>
      </c>
      <c r="U90" s="78">
        <f>SUM($T84:U$84)</f>
        <v>0</v>
      </c>
      <c r="V90" s="78">
        <f>SUM($T84:V$84)</f>
        <v>0</v>
      </c>
      <c r="W90" s="78">
        <f>SUM($T84:W$84)</f>
        <v>0</v>
      </c>
      <c r="X90" s="78">
        <f>SUM($T84:X$84)</f>
        <v>0</v>
      </c>
      <c r="Y90" s="78">
        <f>SUM($T84:Y$84)</f>
        <v>0</v>
      </c>
      <c r="Z90" s="78">
        <f>SUM($T84:Z$84)</f>
        <v>0</v>
      </c>
      <c r="AA90" s="78">
        <f>SUM($T84:AA$84)</f>
        <v>0</v>
      </c>
      <c r="AB90" s="78">
        <f>SUM($T84:AB$84)</f>
        <v>0</v>
      </c>
      <c r="AC90" s="78">
        <f>SUM($T84:AC$84)</f>
        <v>0</v>
      </c>
      <c r="AD90" s="78">
        <f>SUM($T84:AD$84)</f>
        <v>0</v>
      </c>
      <c r="AE90" s="78">
        <f>SUM($T84:AE$84)</f>
        <v>0</v>
      </c>
      <c r="AF90" s="39"/>
      <c r="AG90" s="39"/>
      <c r="AH90" s="109"/>
      <c r="AI90" s="18"/>
    </row>
    <row r="91" spans="1:35" ht="29.25" customHeight="1" x14ac:dyDescent="0.2">
      <c r="A91" s="98"/>
      <c r="B91" s="75"/>
      <c r="C91" s="87"/>
      <c r="D91" s="97"/>
      <c r="E91" s="97"/>
      <c r="F91" s="85"/>
      <c r="G91" s="39"/>
      <c r="H91" s="39"/>
      <c r="I91" s="39"/>
      <c r="J91" s="39"/>
      <c r="K91" s="39"/>
      <c r="L91" s="112"/>
      <c r="M91" s="112"/>
      <c r="N91" s="39"/>
      <c r="O91" s="39"/>
      <c r="P91" s="39"/>
      <c r="Q91" s="39"/>
      <c r="R91" s="39"/>
      <c r="S91" s="113"/>
      <c r="T91" s="79"/>
      <c r="U91" s="83">
        <f>IFERROR(U90/H90,"")</f>
        <v>0</v>
      </c>
      <c r="V91" s="83">
        <f t="shared" ref="V91:AE91" si="86">IFERROR(V90/I90,"")</f>
        <v>0</v>
      </c>
      <c r="W91" s="83">
        <f t="shared" si="86"/>
        <v>0</v>
      </c>
      <c r="X91" s="83">
        <f t="shared" si="86"/>
        <v>0</v>
      </c>
      <c r="Y91" s="83">
        <f t="shared" si="86"/>
        <v>0</v>
      </c>
      <c r="Z91" s="83">
        <f t="shared" si="86"/>
        <v>0</v>
      </c>
      <c r="AA91" s="83">
        <f t="shared" si="86"/>
        <v>0</v>
      </c>
      <c r="AB91" s="83">
        <f t="shared" si="86"/>
        <v>0</v>
      </c>
      <c r="AC91" s="83">
        <f t="shared" si="86"/>
        <v>0</v>
      </c>
      <c r="AD91" s="83">
        <f t="shared" si="86"/>
        <v>0</v>
      </c>
      <c r="AE91" s="83">
        <f t="shared" si="86"/>
        <v>0</v>
      </c>
      <c r="AF91" s="39"/>
      <c r="AG91" s="39"/>
      <c r="AH91" s="109"/>
      <c r="AI91" s="18"/>
    </row>
    <row r="92" spans="1:35" x14ac:dyDescent="0.2">
      <c r="A92" s="114"/>
      <c r="R92" s="85"/>
      <c r="S92" s="86"/>
      <c r="AE92" s="85"/>
      <c r="AF92" s="86"/>
      <c r="AH92" s="115"/>
    </row>
    <row r="93" spans="1:35" x14ac:dyDescent="0.2">
      <c r="A93" s="114"/>
      <c r="R93" s="85"/>
      <c r="S93" s="86"/>
      <c r="AE93" s="85"/>
      <c r="AF93" s="86"/>
      <c r="AH93" s="115"/>
    </row>
    <row r="94" spans="1:35" ht="154.5" customHeight="1" x14ac:dyDescent="0.2">
      <c r="A94" s="179" t="s">
        <v>112</v>
      </c>
      <c r="B94" s="180"/>
      <c r="C94" s="180"/>
      <c r="D94" s="180"/>
      <c r="E94" s="180"/>
      <c r="F94" s="180"/>
      <c r="G94" s="180"/>
      <c r="H94" s="180"/>
      <c r="I94" s="180"/>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0"/>
      <c r="AG94" s="180"/>
      <c r="AH94" s="181"/>
    </row>
    <row r="95" spans="1:35" ht="80.45" customHeight="1" x14ac:dyDescent="0.2">
      <c r="A95" s="179" t="s">
        <v>113</v>
      </c>
      <c r="B95" s="180"/>
      <c r="C95" s="180"/>
      <c r="D95" s="180"/>
      <c r="E95" s="180"/>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1"/>
    </row>
    <row r="96" spans="1:35" ht="80.45" customHeight="1" x14ac:dyDescent="0.2">
      <c r="A96" s="179" t="s">
        <v>114</v>
      </c>
      <c r="B96" s="180"/>
      <c r="C96" s="180"/>
      <c r="D96" s="180"/>
      <c r="E96" s="180"/>
      <c r="F96" s="180"/>
      <c r="G96" s="180"/>
      <c r="H96" s="180"/>
      <c r="I96" s="180"/>
      <c r="J96" s="180"/>
      <c r="K96" s="180"/>
      <c r="L96" s="180"/>
      <c r="M96" s="180"/>
      <c r="N96" s="180"/>
      <c r="O96" s="180"/>
      <c r="P96" s="180"/>
      <c r="Q96" s="180"/>
      <c r="R96" s="180"/>
      <c r="S96" s="180"/>
      <c r="T96" s="180"/>
      <c r="U96" s="180"/>
      <c r="V96" s="180"/>
      <c r="W96" s="180"/>
      <c r="X96" s="180"/>
      <c r="Y96" s="180"/>
      <c r="Z96" s="180"/>
      <c r="AA96" s="180"/>
      <c r="AB96" s="180"/>
      <c r="AC96" s="180"/>
      <c r="AD96" s="180"/>
      <c r="AE96" s="180"/>
      <c r="AF96" s="180"/>
      <c r="AG96" s="180"/>
      <c r="AH96" s="181"/>
    </row>
    <row r="97" spans="1:34" ht="74.25" customHeight="1" x14ac:dyDescent="0.2">
      <c r="A97" s="179" t="s">
        <v>115</v>
      </c>
      <c r="B97" s="180"/>
      <c r="C97" s="180"/>
      <c r="D97" s="180"/>
      <c r="E97" s="180"/>
      <c r="F97" s="180"/>
      <c r="G97" s="180"/>
      <c r="H97" s="180"/>
      <c r="I97" s="180"/>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c r="AG97" s="180"/>
      <c r="AH97" s="181"/>
    </row>
    <row r="98" spans="1:34" ht="25.5" customHeight="1" x14ac:dyDescent="0.2">
      <c r="A98" s="172" t="s">
        <v>116</v>
      </c>
      <c r="B98" s="173"/>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4"/>
    </row>
    <row r="99" spans="1:34" ht="21.6" customHeight="1" x14ac:dyDescent="0.2">
      <c r="A99" s="166"/>
      <c r="B99" s="167"/>
      <c r="C99" s="167"/>
      <c r="D99" s="167"/>
      <c r="E99" s="167"/>
      <c r="F99" s="167"/>
      <c r="G99" s="167"/>
      <c r="H99" s="167"/>
      <c r="I99" s="167"/>
      <c r="J99" s="167"/>
      <c r="K99" s="167"/>
      <c r="L99" s="167"/>
      <c r="M99" s="167"/>
      <c r="N99" s="167"/>
      <c r="O99" s="167"/>
      <c r="P99" s="167"/>
      <c r="Q99" s="167"/>
      <c r="R99" s="167"/>
      <c r="S99" s="167"/>
      <c r="T99" s="167"/>
      <c r="U99" s="167"/>
      <c r="V99" s="167"/>
      <c r="W99" s="167"/>
      <c r="X99" s="167"/>
      <c r="Y99" s="167"/>
      <c r="Z99" s="167"/>
      <c r="AA99" s="167"/>
      <c r="AB99" s="167"/>
      <c r="AC99" s="167"/>
      <c r="AD99" s="167"/>
      <c r="AE99" s="167"/>
      <c r="AF99" s="167"/>
      <c r="AG99" s="167"/>
      <c r="AH99" s="168"/>
    </row>
    <row r="100" spans="1:34" ht="21.6" customHeight="1" x14ac:dyDescent="0.2">
      <c r="A100" s="166"/>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8"/>
    </row>
    <row r="101" spans="1:34" ht="21.6" customHeight="1" x14ac:dyDescent="0.2">
      <c r="A101" s="166"/>
      <c r="B101" s="167"/>
      <c r="C101" s="167"/>
      <c r="D101" s="167"/>
      <c r="E101" s="167"/>
      <c r="F101" s="167"/>
      <c r="G101" s="167"/>
      <c r="H101" s="167"/>
      <c r="I101" s="167"/>
      <c r="J101" s="167"/>
      <c r="K101" s="167"/>
      <c r="L101" s="167"/>
      <c r="M101" s="167"/>
      <c r="N101" s="167"/>
      <c r="O101" s="167"/>
      <c r="P101" s="167"/>
      <c r="Q101" s="167"/>
      <c r="R101" s="167"/>
      <c r="S101" s="167"/>
      <c r="T101" s="167"/>
      <c r="U101" s="167"/>
      <c r="V101" s="167"/>
      <c r="W101" s="167"/>
      <c r="X101" s="167"/>
      <c r="Y101" s="167"/>
      <c r="Z101" s="167"/>
      <c r="AA101" s="167"/>
      <c r="AB101" s="167"/>
      <c r="AC101" s="167"/>
      <c r="AD101" s="167"/>
      <c r="AE101" s="167"/>
      <c r="AF101" s="167"/>
      <c r="AG101" s="167"/>
      <c r="AH101" s="168"/>
    </row>
    <row r="102" spans="1:34" ht="21.6" customHeight="1" x14ac:dyDescent="0.2">
      <c r="A102" s="166"/>
      <c r="B102" s="167"/>
      <c r="C102" s="167"/>
      <c r="D102" s="167"/>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c r="AA102" s="167"/>
      <c r="AB102" s="167"/>
      <c r="AC102" s="167"/>
      <c r="AD102" s="167"/>
      <c r="AE102" s="167"/>
      <c r="AF102" s="167"/>
      <c r="AG102" s="167"/>
      <c r="AH102" s="168"/>
    </row>
    <row r="103" spans="1:34" ht="21.6" customHeight="1" thickBot="1" x14ac:dyDescent="0.25">
      <c r="A103" s="169"/>
      <c r="B103" s="170"/>
      <c r="C103" s="170"/>
      <c r="D103" s="170"/>
      <c r="E103" s="170"/>
      <c r="F103" s="170"/>
      <c r="G103" s="170"/>
      <c r="H103" s="170"/>
      <c r="I103" s="170"/>
      <c r="J103" s="170"/>
      <c r="K103" s="170"/>
      <c r="L103" s="170"/>
      <c r="M103" s="170"/>
      <c r="N103" s="170"/>
      <c r="O103" s="170"/>
      <c r="P103" s="170"/>
      <c r="Q103" s="170"/>
      <c r="R103" s="170"/>
      <c r="S103" s="170"/>
      <c r="T103" s="170"/>
      <c r="U103" s="170"/>
      <c r="V103" s="170"/>
      <c r="W103" s="170"/>
      <c r="X103" s="170"/>
      <c r="Y103" s="170"/>
      <c r="Z103" s="170"/>
      <c r="AA103" s="170"/>
      <c r="AB103" s="170"/>
      <c r="AC103" s="170"/>
      <c r="AD103" s="170"/>
      <c r="AE103" s="170"/>
      <c r="AF103" s="170"/>
      <c r="AG103" s="170"/>
      <c r="AH103" s="171"/>
    </row>
    <row r="104" spans="1:34" x14ac:dyDescent="0.2">
      <c r="B104" s="39"/>
      <c r="C104" s="39"/>
      <c r="F104" s="39"/>
      <c r="G104" s="39"/>
      <c r="H104" s="39"/>
      <c r="I104" s="39"/>
      <c r="J104" s="39"/>
      <c r="K104" s="39"/>
      <c r="L104" s="39"/>
      <c r="M104" s="39"/>
      <c r="N104" s="39"/>
      <c r="O104" s="39"/>
      <c r="P104" s="39"/>
      <c r="Q104" s="39"/>
      <c r="R104" s="85"/>
      <c r="S104" s="86"/>
      <c r="AE104" s="85"/>
      <c r="AF104" s="86"/>
      <c r="AH104" s="85"/>
    </row>
    <row r="105" spans="1:34" x14ac:dyDescent="0.2">
      <c r="B105" s="39"/>
      <c r="C105" s="39"/>
      <c r="F105" s="39"/>
      <c r="G105" s="39"/>
      <c r="H105" s="39"/>
      <c r="I105" s="39"/>
      <c r="J105" s="39"/>
      <c r="K105" s="39"/>
      <c r="L105" s="39"/>
      <c r="M105" s="39"/>
      <c r="N105" s="39"/>
      <c r="O105" s="39"/>
      <c r="P105" s="39"/>
      <c r="Q105" s="39"/>
      <c r="R105" s="85"/>
      <c r="S105" s="86"/>
      <c r="AE105" s="85"/>
      <c r="AF105" s="86"/>
      <c r="AH105" s="85"/>
    </row>
    <row r="106" spans="1:34" x14ac:dyDescent="0.2">
      <c r="B106" s="39"/>
      <c r="C106" s="39"/>
      <c r="F106" s="39"/>
      <c r="G106" s="39"/>
      <c r="H106" s="39"/>
      <c r="I106" s="39"/>
      <c r="J106" s="39"/>
      <c r="K106" s="39"/>
      <c r="L106" s="39"/>
      <c r="M106" s="39"/>
      <c r="N106" s="39"/>
      <c r="O106" s="39"/>
      <c r="P106" s="39"/>
      <c r="Q106" s="39"/>
      <c r="R106" s="85"/>
      <c r="S106" s="86"/>
      <c r="AE106" s="85"/>
      <c r="AF106" s="86"/>
      <c r="AH106" s="85"/>
    </row>
    <row r="107" spans="1:34" x14ac:dyDescent="0.2">
      <c r="B107" s="39"/>
      <c r="C107" s="39"/>
      <c r="F107" s="39"/>
      <c r="G107" s="39"/>
      <c r="H107" s="39"/>
      <c r="I107" s="39"/>
      <c r="J107" s="39"/>
      <c r="K107" s="39"/>
      <c r="L107" s="39"/>
      <c r="M107" s="39"/>
      <c r="N107" s="39"/>
      <c r="O107" s="39"/>
      <c r="P107" s="39"/>
      <c r="Q107" s="39"/>
      <c r="R107" s="85"/>
      <c r="S107" s="86"/>
      <c r="AE107" s="85"/>
      <c r="AF107" s="86"/>
      <c r="AH107" s="85"/>
    </row>
    <row r="108" spans="1:34" x14ac:dyDescent="0.2">
      <c r="B108" s="39"/>
      <c r="C108" s="39"/>
      <c r="F108" s="39"/>
      <c r="G108" s="39"/>
      <c r="H108" s="39"/>
      <c r="I108" s="39"/>
      <c r="J108" s="39"/>
      <c r="K108" s="39"/>
      <c r="L108" s="39"/>
      <c r="M108" s="39"/>
      <c r="N108" s="39"/>
      <c r="O108" s="39"/>
      <c r="P108" s="39"/>
      <c r="Q108" s="39"/>
      <c r="R108" s="85"/>
      <c r="S108" s="86"/>
      <c r="AE108" s="85"/>
      <c r="AF108" s="86"/>
      <c r="AH108" s="85"/>
    </row>
    <row r="109" spans="1:34" x14ac:dyDescent="0.2">
      <c r="B109" s="39"/>
      <c r="C109" s="39"/>
      <c r="F109" s="39"/>
      <c r="G109" s="39"/>
      <c r="H109" s="39"/>
      <c r="I109" s="39"/>
      <c r="J109" s="39"/>
      <c r="K109" s="39"/>
      <c r="L109" s="39"/>
      <c r="M109" s="39"/>
      <c r="N109" s="39"/>
      <c r="O109" s="39"/>
      <c r="P109" s="39"/>
      <c r="Q109" s="39"/>
      <c r="R109" s="85"/>
      <c r="S109" s="86"/>
      <c r="AE109" s="85"/>
      <c r="AF109" s="86"/>
      <c r="AH109" s="85"/>
    </row>
    <row r="110" spans="1:34" x14ac:dyDescent="0.2">
      <c r="B110" s="39"/>
      <c r="C110" s="39"/>
      <c r="F110" s="39"/>
      <c r="G110" s="39"/>
      <c r="H110" s="39"/>
      <c r="I110" s="39"/>
      <c r="J110" s="39"/>
      <c r="K110" s="39"/>
      <c r="L110" s="39"/>
      <c r="M110" s="39"/>
      <c r="N110" s="39"/>
      <c r="O110" s="39"/>
      <c r="P110" s="39"/>
      <c r="Q110" s="39"/>
      <c r="R110" s="85"/>
      <c r="S110" s="86"/>
      <c r="AE110" s="85"/>
      <c r="AF110" s="86"/>
      <c r="AH110" s="85"/>
    </row>
    <row r="111" spans="1:34" x14ac:dyDescent="0.2">
      <c r="B111" s="39"/>
      <c r="C111" s="39"/>
      <c r="F111" s="39"/>
      <c r="G111" s="39"/>
      <c r="H111" s="39"/>
      <c r="I111" s="39"/>
      <c r="J111" s="39"/>
      <c r="K111" s="39"/>
      <c r="L111" s="39"/>
      <c r="M111" s="39"/>
      <c r="N111" s="39"/>
      <c r="O111" s="39"/>
      <c r="P111" s="39"/>
      <c r="Q111" s="39"/>
      <c r="R111" s="85"/>
      <c r="S111" s="86"/>
      <c r="AE111" s="85"/>
      <c r="AF111" s="86"/>
      <c r="AH111" s="85"/>
    </row>
    <row r="112" spans="1:34" x14ac:dyDescent="0.2">
      <c r="B112" s="39"/>
      <c r="C112" s="39"/>
      <c r="F112" s="39"/>
      <c r="G112" s="39"/>
      <c r="H112" s="39"/>
      <c r="I112" s="39"/>
      <c r="J112" s="39"/>
      <c r="K112" s="39"/>
      <c r="L112" s="39"/>
      <c r="M112" s="39"/>
      <c r="N112" s="39"/>
      <c r="O112" s="39"/>
      <c r="P112" s="39"/>
      <c r="Q112" s="39"/>
      <c r="R112" s="85"/>
      <c r="S112" s="86"/>
      <c r="AE112" s="85"/>
      <c r="AF112" s="86"/>
      <c r="AH112" s="85"/>
    </row>
    <row r="113" spans="2:34" x14ac:dyDescent="0.2">
      <c r="B113" s="39"/>
      <c r="C113" s="39"/>
      <c r="F113" s="39"/>
      <c r="G113" s="39"/>
      <c r="H113" s="39"/>
      <c r="I113" s="39"/>
      <c r="J113" s="39"/>
      <c r="K113" s="39"/>
      <c r="L113" s="39"/>
      <c r="M113" s="39"/>
      <c r="N113" s="39"/>
      <c r="O113" s="39"/>
      <c r="P113" s="39"/>
      <c r="Q113" s="39"/>
      <c r="R113" s="85"/>
      <c r="S113" s="86"/>
      <c r="AE113" s="85"/>
      <c r="AF113" s="86"/>
      <c r="AH113" s="85"/>
    </row>
    <row r="114" spans="2:34" x14ac:dyDescent="0.2">
      <c r="B114" s="39"/>
      <c r="C114" s="39"/>
      <c r="F114" s="39"/>
      <c r="G114" s="39"/>
      <c r="H114" s="39"/>
      <c r="I114" s="39"/>
      <c r="J114" s="39"/>
      <c r="K114" s="39"/>
      <c r="L114" s="39"/>
      <c r="M114" s="39"/>
      <c r="N114" s="39"/>
      <c r="O114" s="39"/>
      <c r="P114" s="39"/>
      <c r="Q114" s="39"/>
      <c r="R114" s="85"/>
      <c r="S114" s="86"/>
      <c r="AE114" s="85"/>
      <c r="AF114" s="86"/>
      <c r="AH114" s="85"/>
    </row>
    <row r="115" spans="2:34" x14ac:dyDescent="0.2">
      <c r="B115" s="39"/>
      <c r="C115" s="39"/>
      <c r="F115" s="39"/>
      <c r="G115" s="39"/>
      <c r="H115" s="39"/>
      <c r="I115" s="39"/>
      <c r="J115" s="39"/>
      <c r="K115" s="39"/>
      <c r="L115" s="39"/>
      <c r="M115" s="39"/>
      <c r="N115" s="39"/>
      <c r="O115" s="39"/>
      <c r="P115" s="39"/>
      <c r="Q115" s="39"/>
      <c r="R115" s="85"/>
      <c r="S115" s="86"/>
      <c r="AE115" s="85"/>
      <c r="AF115" s="86"/>
      <c r="AH115" s="85"/>
    </row>
    <row r="116" spans="2:34" x14ac:dyDescent="0.2">
      <c r="B116" s="39"/>
      <c r="C116" s="39"/>
      <c r="F116" s="39"/>
      <c r="G116" s="39"/>
      <c r="H116" s="39"/>
      <c r="I116" s="39"/>
      <c r="J116" s="39"/>
      <c r="K116" s="39"/>
      <c r="L116" s="39"/>
      <c r="M116" s="39"/>
      <c r="N116" s="39"/>
      <c r="O116" s="39"/>
      <c r="P116" s="39"/>
      <c r="Q116" s="39"/>
      <c r="R116" s="85"/>
      <c r="S116" s="86"/>
      <c r="AE116" s="85"/>
      <c r="AF116" s="86"/>
      <c r="AH116" s="85"/>
    </row>
    <row r="117" spans="2:34" x14ac:dyDescent="0.2">
      <c r="B117" s="39"/>
      <c r="C117" s="39"/>
      <c r="F117" s="39"/>
      <c r="G117" s="39"/>
      <c r="H117" s="39"/>
      <c r="I117" s="39"/>
      <c r="J117" s="39"/>
      <c r="K117" s="39"/>
      <c r="L117" s="39"/>
      <c r="M117" s="39"/>
      <c r="N117" s="39"/>
      <c r="O117" s="39"/>
      <c r="P117" s="39"/>
      <c r="Q117" s="39"/>
      <c r="R117" s="85"/>
      <c r="S117" s="86"/>
      <c r="AE117" s="85"/>
      <c r="AF117" s="86"/>
      <c r="AH117" s="85"/>
    </row>
    <row r="118" spans="2:34" x14ac:dyDescent="0.2">
      <c r="B118" s="39"/>
      <c r="C118" s="39"/>
      <c r="F118" s="39"/>
      <c r="G118" s="39"/>
      <c r="H118" s="39"/>
      <c r="I118" s="39"/>
      <c r="J118" s="39"/>
      <c r="K118" s="39"/>
      <c r="L118" s="39"/>
      <c r="M118" s="39"/>
      <c r="N118" s="39"/>
      <c r="O118" s="39"/>
      <c r="P118" s="39"/>
      <c r="Q118" s="39"/>
      <c r="R118" s="85"/>
      <c r="S118" s="86"/>
      <c r="AE118" s="85"/>
      <c r="AF118" s="86"/>
      <c r="AH118" s="85"/>
    </row>
    <row r="119" spans="2:34" x14ac:dyDescent="0.2">
      <c r="B119" s="39"/>
      <c r="C119" s="39"/>
      <c r="F119" s="39"/>
      <c r="G119" s="39"/>
      <c r="H119" s="39"/>
      <c r="I119" s="39"/>
      <c r="J119" s="39"/>
      <c r="K119" s="39"/>
      <c r="L119" s="39"/>
      <c r="M119" s="39"/>
      <c r="N119" s="39"/>
      <c r="O119" s="39"/>
      <c r="P119" s="39"/>
      <c r="Q119" s="39"/>
      <c r="R119" s="85"/>
      <c r="S119" s="86"/>
      <c r="AE119" s="85"/>
      <c r="AF119" s="86"/>
      <c r="AH119" s="85"/>
    </row>
    <row r="120" spans="2:34" x14ac:dyDescent="0.2">
      <c r="B120" s="39"/>
      <c r="C120" s="39"/>
      <c r="F120" s="39"/>
      <c r="G120" s="39"/>
      <c r="H120" s="39"/>
      <c r="I120" s="39"/>
      <c r="J120" s="39"/>
      <c r="K120" s="39"/>
      <c r="L120" s="39"/>
      <c r="M120" s="39"/>
      <c r="N120" s="39"/>
      <c r="O120" s="39"/>
      <c r="P120" s="39"/>
      <c r="Q120" s="39"/>
      <c r="R120" s="85"/>
      <c r="S120" s="86"/>
      <c r="AE120" s="85"/>
      <c r="AF120" s="86"/>
      <c r="AH120" s="85"/>
    </row>
    <row r="121" spans="2:34" x14ac:dyDescent="0.2">
      <c r="B121" s="39"/>
      <c r="C121" s="39"/>
      <c r="F121" s="39"/>
      <c r="G121" s="39"/>
      <c r="H121" s="39"/>
      <c r="I121" s="39"/>
      <c r="J121" s="39"/>
      <c r="K121" s="39"/>
      <c r="L121" s="39"/>
      <c r="M121" s="39"/>
      <c r="N121" s="39"/>
      <c r="O121" s="39"/>
      <c r="P121" s="39"/>
      <c r="Q121" s="39"/>
      <c r="R121" s="85"/>
      <c r="S121" s="86"/>
      <c r="AE121" s="85"/>
      <c r="AF121" s="86"/>
      <c r="AH121" s="85"/>
    </row>
    <row r="122" spans="2:34" x14ac:dyDescent="0.2">
      <c r="B122" s="39"/>
      <c r="C122" s="39"/>
      <c r="F122" s="39"/>
      <c r="G122" s="39"/>
      <c r="H122" s="39"/>
      <c r="I122" s="39"/>
      <c r="J122" s="39"/>
      <c r="K122" s="39"/>
      <c r="L122" s="39"/>
      <c r="M122" s="39"/>
      <c r="N122" s="39"/>
      <c r="O122" s="39"/>
      <c r="P122" s="39"/>
      <c r="Q122" s="39"/>
      <c r="R122" s="85"/>
      <c r="S122" s="86"/>
      <c r="AE122" s="85"/>
      <c r="AF122" s="86"/>
      <c r="AH122" s="85"/>
    </row>
    <row r="123" spans="2:34" x14ac:dyDescent="0.2">
      <c r="B123" s="39"/>
      <c r="C123" s="39"/>
      <c r="F123" s="39"/>
      <c r="G123" s="39"/>
      <c r="H123" s="39"/>
      <c r="I123" s="39"/>
      <c r="J123" s="39"/>
      <c r="K123" s="39"/>
      <c r="L123" s="39"/>
      <c r="M123" s="39"/>
      <c r="N123" s="39"/>
      <c r="O123" s="39"/>
      <c r="P123" s="39"/>
      <c r="Q123" s="39"/>
      <c r="R123" s="85"/>
      <c r="S123" s="86"/>
      <c r="AE123" s="85"/>
      <c r="AF123" s="86"/>
      <c r="AH123" s="85"/>
    </row>
  </sheetData>
  <autoFilter ref="A9:AI80" xr:uid="{00000000-0009-0000-0000-000000000000}"/>
  <mergeCells count="188">
    <mergeCell ref="G16:I16"/>
    <mergeCell ref="J16:L16"/>
    <mergeCell ref="M16:O16"/>
    <mergeCell ref="P16:R16"/>
    <mergeCell ref="T16:V16"/>
    <mergeCell ref="W16:Y16"/>
    <mergeCell ref="Z16:AB16"/>
    <mergeCell ref="AC16:AE16"/>
    <mergeCell ref="A1:C3"/>
    <mergeCell ref="D1:AG1"/>
    <mergeCell ref="AH1:AH3"/>
    <mergeCell ref="D2:AG2"/>
    <mergeCell ref="D3:N3"/>
    <mergeCell ref="O3:AG3"/>
    <mergeCell ref="A75:AH75"/>
    <mergeCell ref="A78:F78"/>
    <mergeCell ref="A7:D7"/>
    <mergeCell ref="E7:AH7"/>
    <mergeCell ref="A8:A9"/>
    <mergeCell ref="B8:B9"/>
    <mergeCell ref="C8:C9"/>
    <mergeCell ref="D8:D9"/>
    <mergeCell ref="E8:E9"/>
    <mergeCell ref="F8:F9"/>
    <mergeCell ref="G8:R8"/>
    <mergeCell ref="T8:AF8"/>
    <mergeCell ref="A10:AH10"/>
    <mergeCell ref="A45:F45"/>
    <mergeCell ref="G46:I46"/>
    <mergeCell ref="J46:L46"/>
    <mergeCell ref="M46:O46"/>
    <mergeCell ref="P46:R46"/>
    <mergeCell ref="A38:F38"/>
    <mergeCell ref="G39:I39"/>
    <mergeCell ref="J39:L39"/>
    <mergeCell ref="M39:O39"/>
    <mergeCell ref="P39:R39"/>
    <mergeCell ref="T39:V39"/>
    <mergeCell ref="W39:Y39"/>
    <mergeCell ref="Z39:AB39"/>
    <mergeCell ref="A4:D4"/>
    <mergeCell ref="E4:AH4"/>
    <mergeCell ref="A5:D5"/>
    <mergeCell ref="E5:AH5"/>
    <mergeCell ref="A6:D6"/>
    <mergeCell ref="E6:AH6"/>
    <mergeCell ref="A18:AH18"/>
    <mergeCell ref="G17:I17"/>
    <mergeCell ref="J17:L17"/>
    <mergeCell ref="M17:O17"/>
    <mergeCell ref="P17:R17"/>
    <mergeCell ref="T17:V17"/>
    <mergeCell ref="W17:Y17"/>
    <mergeCell ref="Z17:AB17"/>
    <mergeCell ref="AC17:AE17"/>
    <mergeCell ref="A15:F15"/>
    <mergeCell ref="AC39:AE39"/>
    <mergeCell ref="AC40:AE40"/>
    <mergeCell ref="AC47:AE47"/>
    <mergeCell ref="G47:I47"/>
    <mergeCell ref="J47:L47"/>
    <mergeCell ref="M47:O47"/>
    <mergeCell ref="P47:R47"/>
    <mergeCell ref="T47:V47"/>
    <mergeCell ref="W47:Y47"/>
    <mergeCell ref="W40:Y40"/>
    <mergeCell ref="Z40:AB40"/>
    <mergeCell ref="T46:V46"/>
    <mergeCell ref="W46:Y46"/>
    <mergeCell ref="Z46:AB46"/>
    <mergeCell ref="AC46:AE46"/>
    <mergeCell ref="A41:AH41"/>
    <mergeCell ref="G40:I40"/>
    <mergeCell ref="J40:L40"/>
    <mergeCell ref="M40:O40"/>
    <mergeCell ref="P40:R40"/>
    <mergeCell ref="T40:V40"/>
    <mergeCell ref="A48:AH48"/>
    <mergeCell ref="A50:F50"/>
    <mergeCell ref="Z47:AB47"/>
    <mergeCell ref="G51:I51"/>
    <mergeCell ref="J51:L51"/>
    <mergeCell ref="M51:O51"/>
    <mergeCell ref="P51:R51"/>
    <mergeCell ref="T51:V51"/>
    <mergeCell ref="W51:Y51"/>
    <mergeCell ref="Z51:AB51"/>
    <mergeCell ref="AC51:AE51"/>
    <mergeCell ref="Z52:AB52"/>
    <mergeCell ref="AC52:AE52"/>
    <mergeCell ref="A53:AH53"/>
    <mergeCell ref="A59:F59"/>
    <mergeCell ref="G60:I60"/>
    <mergeCell ref="G52:I52"/>
    <mergeCell ref="J52:L52"/>
    <mergeCell ref="M52:O52"/>
    <mergeCell ref="P52:R52"/>
    <mergeCell ref="T52:V52"/>
    <mergeCell ref="W52:Y52"/>
    <mergeCell ref="G61:I61"/>
    <mergeCell ref="J61:L61"/>
    <mergeCell ref="M61:O61"/>
    <mergeCell ref="P61:R61"/>
    <mergeCell ref="T61:V61"/>
    <mergeCell ref="W61:Y61"/>
    <mergeCell ref="Z61:AB61"/>
    <mergeCell ref="AC61:AE61"/>
    <mergeCell ref="J60:L60"/>
    <mergeCell ref="M60:O60"/>
    <mergeCell ref="P60:R60"/>
    <mergeCell ref="T60:V60"/>
    <mergeCell ref="W60:Y60"/>
    <mergeCell ref="Z60:AB60"/>
    <mergeCell ref="AC60:AE60"/>
    <mergeCell ref="W73:Y73"/>
    <mergeCell ref="Z73:AB73"/>
    <mergeCell ref="AC73:AE73"/>
    <mergeCell ref="A62:AH62"/>
    <mergeCell ref="A65:F65"/>
    <mergeCell ref="G66:I66"/>
    <mergeCell ref="J66:L66"/>
    <mergeCell ref="M66:O66"/>
    <mergeCell ref="P66:R66"/>
    <mergeCell ref="T66:V66"/>
    <mergeCell ref="W66:Y66"/>
    <mergeCell ref="Z66:AB66"/>
    <mergeCell ref="AC66:AE66"/>
    <mergeCell ref="A81:AH81"/>
    <mergeCell ref="G83:S83"/>
    <mergeCell ref="T83:AE83"/>
    <mergeCell ref="T85:AE85"/>
    <mergeCell ref="T87:V87"/>
    <mergeCell ref="W87:Y87"/>
    <mergeCell ref="Z87:AB87"/>
    <mergeCell ref="AC87:AE87"/>
    <mergeCell ref="Z79:AB79"/>
    <mergeCell ref="AC79:AE79"/>
    <mergeCell ref="G80:I80"/>
    <mergeCell ref="J80:L80"/>
    <mergeCell ref="M80:O80"/>
    <mergeCell ref="P80:R80"/>
    <mergeCell ref="T80:V80"/>
    <mergeCell ref="W80:Y80"/>
    <mergeCell ref="Z80:AB80"/>
    <mergeCell ref="AC80:AE80"/>
    <mergeCell ref="G79:I79"/>
    <mergeCell ref="J79:L79"/>
    <mergeCell ref="M79:O79"/>
    <mergeCell ref="P79:R79"/>
    <mergeCell ref="T79:V79"/>
    <mergeCell ref="W79:Y79"/>
    <mergeCell ref="A102:AH102"/>
    <mergeCell ref="A103:AH103"/>
    <mergeCell ref="A98:AH98"/>
    <mergeCell ref="A99:AH99"/>
    <mergeCell ref="A100:AH100"/>
    <mergeCell ref="A101:AH101"/>
    <mergeCell ref="T88:Y88"/>
    <mergeCell ref="Z88:AE88"/>
    <mergeCell ref="T89:AE89"/>
    <mergeCell ref="A94:AH94"/>
    <mergeCell ref="A95:AH95"/>
    <mergeCell ref="A97:AH97"/>
    <mergeCell ref="A96:AH96"/>
    <mergeCell ref="G74:I74"/>
    <mergeCell ref="J74:L74"/>
    <mergeCell ref="M74:O74"/>
    <mergeCell ref="P74:R74"/>
    <mergeCell ref="T74:V74"/>
    <mergeCell ref="W74:Y74"/>
    <mergeCell ref="Z74:AB74"/>
    <mergeCell ref="AC74:AE74"/>
    <mergeCell ref="A11:AH11"/>
    <mergeCell ref="Z67:AB67"/>
    <mergeCell ref="AC67:AE67"/>
    <mergeCell ref="A68:AH68"/>
    <mergeCell ref="G67:I67"/>
    <mergeCell ref="J67:L67"/>
    <mergeCell ref="M67:O67"/>
    <mergeCell ref="P67:R67"/>
    <mergeCell ref="T67:V67"/>
    <mergeCell ref="W67:Y67"/>
    <mergeCell ref="A72:F72"/>
    <mergeCell ref="G73:I73"/>
    <mergeCell ref="J73:L73"/>
    <mergeCell ref="M73:O73"/>
    <mergeCell ref="P73:R73"/>
    <mergeCell ref="T73:V73"/>
  </mergeCells>
  <pageMargins left="0.25" right="0.25" top="0.75" bottom="0.75" header="0.3" footer="0.3"/>
  <pageSetup scale="39" orientation="landscape" r:id="rId1"/>
  <headerFooter>
    <oddFooter>&amp;CPROGRAMA GENERAL DE MSM - OCIN 2017&amp;RPág.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6"/>
  <sheetViews>
    <sheetView topLeftCell="A27" zoomScaleNormal="100" workbookViewId="0">
      <selection activeCell="A37" sqref="A37:AG37"/>
    </sheetView>
  </sheetViews>
  <sheetFormatPr baseColWidth="10" defaultColWidth="20.375" defaultRowHeight="17.25" x14ac:dyDescent="0.2"/>
  <cols>
    <col min="1" max="1" width="8.75" style="85" customWidth="1"/>
    <col min="2" max="2" width="10.625" style="79" customWidth="1"/>
    <col min="3" max="3" width="68.125" style="39" customWidth="1"/>
    <col min="4" max="4" width="32.25" style="39" customWidth="1"/>
    <col min="5" max="5" width="22.5" style="79" customWidth="1"/>
    <col min="6" max="16" width="5.375" style="85" customWidth="1"/>
    <col min="17" max="17" width="5.375" style="86" customWidth="1"/>
    <col min="18" max="18" width="5.875" style="85" customWidth="1"/>
    <col min="19" max="19" width="5.125" style="75" customWidth="1"/>
    <col min="20" max="29" width="5.125" style="85" customWidth="1"/>
    <col min="30" max="30" width="5.125" style="86" customWidth="1"/>
    <col min="31" max="31" width="6" style="85" customWidth="1"/>
    <col min="32" max="32" width="10.25" style="85" customWidth="1"/>
    <col min="33" max="33" width="54.75" style="39" customWidth="1"/>
    <col min="34" max="34" width="42.875" style="1" hidden="1" customWidth="1"/>
    <col min="35" max="35" width="32.125" style="1" customWidth="1"/>
    <col min="36" max="16384" width="20.375" style="1"/>
  </cols>
  <sheetData>
    <row r="1" spans="1:34" ht="55.15" customHeight="1" x14ac:dyDescent="0.2">
      <c r="A1" s="218"/>
      <c r="B1" s="219"/>
      <c r="C1" s="222" t="s">
        <v>0</v>
      </c>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4"/>
      <c r="AG1" s="225"/>
    </row>
    <row r="2" spans="1:34" ht="42.75" customHeight="1" x14ac:dyDescent="0.2">
      <c r="A2" s="220"/>
      <c r="B2" s="221"/>
      <c r="C2" s="231" t="s">
        <v>117</v>
      </c>
      <c r="D2" s="232"/>
      <c r="E2" s="232"/>
      <c r="F2" s="232"/>
      <c r="G2" s="232"/>
      <c r="H2" s="232"/>
      <c r="I2" s="232"/>
      <c r="J2" s="232"/>
      <c r="K2" s="232"/>
      <c r="L2" s="232"/>
      <c r="M2" s="232"/>
      <c r="N2" s="229"/>
      <c r="O2" s="229"/>
      <c r="P2" s="229"/>
      <c r="Q2" s="229"/>
      <c r="R2" s="229"/>
      <c r="S2" s="229"/>
      <c r="T2" s="229"/>
      <c r="U2" s="229"/>
      <c r="V2" s="229"/>
      <c r="W2" s="229"/>
      <c r="X2" s="229"/>
      <c r="Y2" s="229"/>
      <c r="Z2" s="229"/>
      <c r="AA2" s="229"/>
      <c r="AB2" s="229"/>
      <c r="AC2" s="229"/>
      <c r="AD2" s="229"/>
      <c r="AE2" s="229"/>
      <c r="AF2" s="230"/>
      <c r="AG2" s="226"/>
    </row>
    <row r="3" spans="1:34" ht="40.5" customHeight="1" x14ac:dyDescent="0.2">
      <c r="A3" s="220"/>
      <c r="B3" s="257"/>
      <c r="C3" s="258" t="s">
        <v>2</v>
      </c>
      <c r="D3" s="259"/>
      <c r="E3" s="259"/>
      <c r="F3" s="259"/>
      <c r="G3" s="259"/>
      <c r="H3" s="259"/>
      <c r="I3" s="259"/>
      <c r="J3" s="259"/>
      <c r="K3" s="259"/>
      <c r="L3" s="259"/>
      <c r="M3" s="259"/>
      <c r="N3" s="232" t="s">
        <v>3</v>
      </c>
      <c r="O3" s="232"/>
      <c r="P3" s="232"/>
      <c r="Q3" s="232"/>
      <c r="R3" s="232"/>
      <c r="S3" s="232"/>
      <c r="T3" s="232"/>
      <c r="U3" s="232"/>
      <c r="V3" s="232"/>
      <c r="W3" s="232"/>
      <c r="X3" s="232"/>
      <c r="Y3" s="232"/>
      <c r="Z3" s="232"/>
      <c r="AA3" s="232"/>
      <c r="AB3" s="232"/>
      <c r="AC3" s="232"/>
      <c r="AD3" s="232"/>
      <c r="AE3" s="232"/>
      <c r="AF3" s="233"/>
      <c r="AG3" s="226"/>
    </row>
    <row r="4" spans="1:34" ht="27" customHeight="1" x14ac:dyDescent="0.2">
      <c r="A4" s="211" t="s">
        <v>4</v>
      </c>
      <c r="B4" s="212"/>
      <c r="C4" s="248"/>
      <c r="D4" s="249" t="s">
        <v>118</v>
      </c>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row>
    <row r="5" spans="1:34" x14ac:dyDescent="0.2">
      <c r="A5" s="211" t="s">
        <v>6</v>
      </c>
      <c r="B5" s="212"/>
      <c r="C5" s="250"/>
      <c r="D5" s="251" t="s">
        <v>156</v>
      </c>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row>
    <row r="6" spans="1:34" ht="66.75" customHeight="1" x14ac:dyDescent="0.2">
      <c r="A6" s="211" t="s">
        <v>8</v>
      </c>
      <c r="B6" s="212"/>
      <c r="C6" s="250"/>
      <c r="D6" s="252" t="s">
        <v>119</v>
      </c>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row>
    <row r="7" spans="1:34" ht="71.25" customHeight="1" x14ac:dyDescent="0.2">
      <c r="A7" s="211" t="s">
        <v>10</v>
      </c>
      <c r="B7" s="212"/>
      <c r="C7" s="212"/>
      <c r="D7" s="253" t="s">
        <v>11</v>
      </c>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5"/>
    </row>
    <row r="8" spans="1:34" ht="18" customHeight="1" thickBot="1" x14ac:dyDescent="0.25">
      <c r="A8" s="238" t="s">
        <v>12</v>
      </c>
      <c r="B8" s="240" t="s">
        <v>13</v>
      </c>
      <c r="C8" s="240" t="s">
        <v>15</v>
      </c>
      <c r="D8" s="240" t="s">
        <v>16</v>
      </c>
      <c r="E8" s="240" t="s">
        <v>17</v>
      </c>
      <c r="F8" s="242" t="s">
        <v>18</v>
      </c>
      <c r="G8" s="243"/>
      <c r="H8" s="243"/>
      <c r="I8" s="243"/>
      <c r="J8" s="243"/>
      <c r="K8" s="243"/>
      <c r="L8" s="243"/>
      <c r="M8" s="243"/>
      <c r="N8" s="243"/>
      <c r="O8" s="243"/>
      <c r="P8" s="243"/>
      <c r="Q8" s="244"/>
      <c r="R8" s="88"/>
      <c r="S8" s="245" t="s">
        <v>19</v>
      </c>
      <c r="T8" s="246"/>
      <c r="U8" s="246"/>
      <c r="V8" s="246"/>
      <c r="W8" s="246"/>
      <c r="X8" s="246"/>
      <c r="Y8" s="246"/>
      <c r="Z8" s="246"/>
      <c r="AA8" s="246"/>
      <c r="AB8" s="246"/>
      <c r="AC8" s="246"/>
      <c r="AD8" s="246"/>
      <c r="AE8" s="247"/>
      <c r="AF8" s="89"/>
      <c r="AG8" s="2"/>
    </row>
    <row r="9" spans="1:34" ht="54" customHeight="1" thickBot="1" x14ac:dyDescent="0.25">
      <c r="A9" s="239"/>
      <c r="B9" s="241"/>
      <c r="C9" s="241"/>
      <c r="D9" s="256"/>
      <c r="E9" s="241"/>
      <c r="F9" s="91">
        <v>44562</v>
      </c>
      <c r="G9" s="91">
        <v>44593</v>
      </c>
      <c r="H9" s="91">
        <v>44621</v>
      </c>
      <c r="I9" s="91">
        <v>44652</v>
      </c>
      <c r="J9" s="91">
        <v>44682</v>
      </c>
      <c r="K9" s="91">
        <v>44713</v>
      </c>
      <c r="L9" s="91">
        <v>44743</v>
      </c>
      <c r="M9" s="91">
        <v>44774</v>
      </c>
      <c r="N9" s="91">
        <v>44805</v>
      </c>
      <c r="O9" s="91">
        <v>44835</v>
      </c>
      <c r="P9" s="91">
        <v>44866</v>
      </c>
      <c r="Q9" s="92">
        <v>44896</v>
      </c>
      <c r="R9" s="93" t="s">
        <v>20</v>
      </c>
      <c r="S9" s="94">
        <v>44562</v>
      </c>
      <c r="T9" s="95">
        <v>44593</v>
      </c>
      <c r="U9" s="95">
        <v>44621</v>
      </c>
      <c r="V9" s="95">
        <v>44652</v>
      </c>
      <c r="W9" s="95">
        <v>44682</v>
      </c>
      <c r="X9" s="95">
        <v>44713</v>
      </c>
      <c r="Y9" s="95">
        <v>44743</v>
      </c>
      <c r="Z9" s="95">
        <v>44774</v>
      </c>
      <c r="AA9" s="95">
        <v>44805</v>
      </c>
      <c r="AB9" s="95">
        <v>44835</v>
      </c>
      <c r="AC9" s="95">
        <v>44866</v>
      </c>
      <c r="AD9" s="95">
        <v>44896</v>
      </c>
      <c r="AE9" s="96" t="s">
        <v>20</v>
      </c>
      <c r="AF9" s="90" t="s">
        <v>21</v>
      </c>
      <c r="AG9" s="3" t="s">
        <v>22</v>
      </c>
      <c r="AH9" s="4"/>
    </row>
    <row r="10" spans="1:34" ht="22.5" x14ac:dyDescent="0.2">
      <c r="A10" s="33">
        <v>1</v>
      </c>
      <c r="B10" s="6" t="s">
        <v>120</v>
      </c>
      <c r="C10" s="43" t="s">
        <v>157</v>
      </c>
      <c r="D10" s="43" t="s">
        <v>71</v>
      </c>
      <c r="E10" s="6" t="s">
        <v>159</v>
      </c>
      <c r="F10" s="43">
        <v>1</v>
      </c>
      <c r="G10" s="36">
        <v>1</v>
      </c>
      <c r="H10" s="38">
        <v>1</v>
      </c>
      <c r="I10" s="38">
        <v>1</v>
      </c>
      <c r="J10" s="36">
        <v>1</v>
      </c>
      <c r="K10" s="36">
        <v>1</v>
      </c>
      <c r="L10" s="38">
        <v>1</v>
      </c>
      <c r="M10" s="36">
        <v>1</v>
      </c>
      <c r="N10" s="36">
        <v>1</v>
      </c>
      <c r="O10" s="36">
        <v>1</v>
      </c>
      <c r="P10" s="36">
        <v>1</v>
      </c>
      <c r="Q10" s="8">
        <v>1</v>
      </c>
      <c r="R10" s="11">
        <f t="shared" ref="R10:R11" si="0">IFERROR(SUM(F10:Q10),"")</f>
        <v>12</v>
      </c>
      <c r="S10" s="12"/>
      <c r="T10" s="8"/>
      <c r="U10" s="8"/>
      <c r="V10" s="8"/>
      <c r="W10" s="8"/>
      <c r="X10" s="8"/>
      <c r="Y10" s="8"/>
      <c r="Z10" s="8"/>
      <c r="AA10" s="8"/>
      <c r="AB10" s="8"/>
      <c r="AC10" s="8"/>
      <c r="AD10" s="8"/>
      <c r="AE10" s="13">
        <f>IFERROR(SUM(S10:AD10),"")</f>
        <v>0</v>
      </c>
      <c r="AF10" s="14">
        <f>IF(AND(R10=0,AE10=0),"",IF(IFERROR(AE10/R10,"")&gt;100%,100%,IFERROR(AE10/R10,"")))</f>
        <v>0</v>
      </c>
      <c r="AG10" s="15"/>
      <c r="AH10" s="16"/>
    </row>
    <row r="11" spans="1:34" ht="68.25" customHeight="1" x14ac:dyDescent="0.2">
      <c r="A11" s="33">
        <v>2</v>
      </c>
      <c r="B11" s="6" t="s">
        <v>120</v>
      </c>
      <c r="C11" s="141" t="s">
        <v>163</v>
      </c>
      <c r="D11" s="44" t="s">
        <v>158</v>
      </c>
      <c r="E11" s="145" t="s">
        <v>121</v>
      </c>
      <c r="F11" s="43">
        <v>1</v>
      </c>
      <c r="G11" s="143">
        <v>1</v>
      </c>
      <c r="H11" s="132">
        <v>1</v>
      </c>
      <c r="I11" s="132">
        <v>1</v>
      </c>
      <c r="J11" s="143">
        <v>1</v>
      </c>
      <c r="K11" s="143">
        <v>1</v>
      </c>
      <c r="L11" s="159">
        <v>1</v>
      </c>
      <c r="M11" s="143">
        <v>1</v>
      </c>
      <c r="N11" s="143">
        <v>1</v>
      </c>
      <c r="O11" s="143">
        <v>1</v>
      </c>
      <c r="P11" s="143">
        <v>1</v>
      </c>
      <c r="Q11" s="143">
        <v>1</v>
      </c>
      <c r="R11" s="11">
        <f t="shared" si="0"/>
        <v>12</v>
      </c>
      <c r="S11" s="12"/>
      <c r="T11" s="8"/>
      <c r="U11" s="8"/>
      <c r="V11" s="8"/>
      <c r="W11" s="8"/>
      <c r="X11" s="8"/>
      <c r="Y11" s="8"/>
      <c r="Z11" s="8"/>
      <c r="AA11" s="8"/>
      <c r="AB11" s="8"/>
      <c r="AC11" s="8"/>
      <c r="AD11" s="8"/>
      <c r="AE11" s="13">
        <f t="shared" ref="AE11" si="1">IFERROR(SUM(S11:AD11),"")</f>
        <v>0</v>
      </c>
      <c r="AF11" s="14">
        <f t="shared" ref="AF11" si="2">IF(AND(R11=0,AE11=0),"",IF(IFERROR(AE11/R11,"")&gt;100%,100%,IFERROR(AE11/R11,"")))</f>
        <v>0</v>
      </c>
      <c r="AG11" s="20"/>
      <c r="AH11" s="16"/>
    </row>
    <row r="12" spans="1:34" ht="68.25" customHeight="1" x14ac:dyDescent="0.2">
      <c r="A12" s="33">
        <v>3</v>
      </c>
      <c r="B12" s="145" t="s">
        <v>120</v>
      </c>
      <c r="C12" s="141" t="s">
        <v>122</v>
      </c>
      <c r="D12" s="44" t="s">
        <v>71</v>
      </c>
      <c r="E12" s="145" t="s">
        <v>159</v>
      </c>
      <c r="F12" s="43">
        <v>1</v>
      </c>
      <c r="G12" s="36">
        <v>1</v>
      </c>
      <c r="H12" s="132">
        <v>1</v>
      </c>
      <c r="I12" s="132">
        <v>1</v>
      </c>
      <c r="J12" s="36">
        <v>1</v>
      </c>
      <c r="K12" s="36">
        <v>1</v>
      </c>
      <c r="L12" s="139">
        <v>1</v>
      </c>
      <c r="M12" s="36">
        <v>1</v>
      </c>
      <c r="N12" s="36">
        <v>1</v>
      </c>
      <c r="O12" s="36">
        <v>1</v>
      </c>
      <c r="P12" s="36">
        <v>1</v>
      </c>
      <c r="Q12" s="8">
        <v>1</v>
      </c>
      <c r="R12" s="11"/>
      <c r="S12" s="12"/>
      <c r="T12" s="8"/>
      <c r="U12" s="8"/>
      <c r="V12" s="8"/>
      <c r="W12" s="8"/>
      <c r="X12" s="8"/>
      <c r="Y12" s="8"/>
      <c r="Z12" s="8"/>
      <c r="AA12" s="8"/>
      <c r="AB12" s="8"/>
      <c r="AC12" s="8"/>
      <c r="AD12" s="8"/>
      <c r="AE12" s="13"/>
      <c r="AF12" s="14"/>
      <c r="AG12" s="20"/>
      <c r="AH12" s="16"/>
    </row>
    <row r="13" spans="1:34" ht="23.25" thickBot="1" x14ac:dyDescent="0.25">
      <c r="A13" s="33">
        <v>4</v>
      </c>
      <c r="B13" s="145" t="s">
        <v>120</v>
      </c>
      <c r="C13" s="141" t="s">
        <v>124</v>
      </c>
      <c r="D13" s="44" t="s">
        <v>123</v>
      </c>
      <c r="E13" s="160" t="s">
        <v>160</v>
      </c>
      <c r="F13" s="43">
        <v>1</v>
      </c>
      <c r="G13" s="36"/>
      <c r="H13" s="132"/>
      <c r="I13" s="132"/>
      <c r="J13" s="36">
        <v>1</v>
      </c>
      <c r="K13" s="36"/>
      <c r="L13" s="139"/>
      <c r="M13" s="36"/>
      <c r="N13" s="36">
        <v>1</v>
      </c>
      <c r="O13" s="36"/>
      <c r="P13" s="36"/>
      <c r="Q13" s="8"/>
      <c r="R13" s="11"/>
      <c r="S13" s="12"/>
      <c r="T13" s="8"/>
      <c r="U13" s="8"/>
      <c r="V13" s="8"/>
      <c r="W13" s="8"/>
      <c r="X13" s="8"/>
      <c r="Y13" s="8"/>
      <c r="Z13" s="8"/>
      <c r="AA13" s="8"/>
      <c r="AB13" s="8"/>
      <c r="AC13" s="8"/>
      <c r="AD13" s="8"/>
      <c r="AE13" s="13"/>
      <c r="AF13" s="14"/>
      <c r="AG13" s="20"/>
      <c r="AH13" s="16"/>
    </row>
    <row r="14" spans="1:34" ht="45" x14ac:dyDescent="0.2">
      <c r="A14" s="33">
        <v>5</v>
      </c>
      <c r="B14" s="145" t="s">
        <v>120</v>
      </c>
      <c r="C14" s="141" t="s">
        <v>125</v>
      </c>
      <c r="D14" s="44" t="s">
        <v>123</v>
      </c>
      <c r="E14" s="145" t="s">
        <v>126</v>
      </c>
      <c r="F14" s="43">
        <v>1</v>
      </c>
      <c r="G14" s="36"/>
      <c r="H14" s="132"/>
      <c r="I14" s="132"/>
      <c r="J14" s="36"/>
      <c r="K14" s="36"/>
      <c r="L14" s="38">
        <v>1</v>
      </c>
      <c r="M14" s="36"/>
      <c r="N14" s="36"/>
      <c r="O14" s="36"/>
      <c r="P14" s="36"/>
      <c r="Q14" s="8"/>
      <c r="R14" s="11"/>
      <c r="S14" s="12"/>
      <c r="T14" s="8"/>
      <c r="U14" s="8"/>
      <c r="V14" s="8"/>
      <c r="W14" s="8"/>
      <c r="X14" s="8"/>
      <c r="Y14" s="8"/>
      <c r="Z14" s="8"/>
      <c r="AA14" s="8"/>
      <c r="AB14" s="8"/>
      <c r="AC14" s="8"/>
      <c r="AD14" s="8"/>
      <c r="AE14" s="13"/>
      <c r="AF14" s="14"/>
      <c r="AG14" s="20"/>
      <c r="AH14" s="16"/>
    </row>
    <row r="15" spans="1:34" ht="22.5" x14ac:dyDescent="0.2">
      <c r="A15" s="33">
        <v>6</v>
      </c>
      <c r="B15" s="6" t="s">
        <v>120</v>
      </c>
      <c r="C15" s="141" t="s">
        <v>127</v>
      </c>
      <c r="D15" s="44" t="s">
        <v>123</v>
      </c>
      <c r="E15" s="145" t="s">
        <v>159</v>
      </c>
      <c r="F15" s="43">
        <v>1</v>
      </c>
      <c r="G15" s="36">
        <v>1</v>
      </c>
      <c r="H15" s="132"/>
      <c r="I15" s="132"/>
      <c r="J15" s="36"/>
      <c r="K15" s="36"/>
      <c r="L15" s="38"/>
      <c r="M15" s="36"/>
      <c r="N15" s="36"/>
      <c r="O15" s="36"/>
      <c r="P15" s="36"/>
      <c r="Q15" s="8"/>
      <c r="R15" s="11"/>
      <c r="S15" s="12"/>
      <c r="T15" s="8"/>
      <c r="U15" s="8"/>
      <c r="V15" s="8"/>
      <c r="W15" s="8"/>
      <c r="X15" s="8"/>
      <c r="Y15" s="8"/>
      <c r="Z15" s="8"/>
      <c r="AA15" s="8"/>
      <c r="AB15" s="8"/>
      <c r="AC15" s="8"/>
      <c r="AD15" s="8"/>
      <c r="AE15" s="13"/>
      <c r="AF15" s="14"/>
      <c r="AG15" s="20"/>
      <c r="AH15" s="16"/>
    </row>
    <row r="16" spans="1:34" ht="22.5" x14ac:dyDescent="0.2">
      <c r="A16" s="33">
        <v>7</v>
      </c>
      <c r="B16" s="6" t="s">
        <v>120</v>
      </c>
      <c r="C16" s="141" t="s">
        <v>128</v>
      </c>
      <c r="D16" s="44" t="s">
        <v>123</v>
      </c>
      <c r="E16" s="145" t="s">
        <v>164</v>
      </c>
      <c r="F16" s="43"/>
      <c r="G16" s="36"/>
      <c r="H16" s="132">
        <v>1</v>
      </c>
      <c r="I16" s="132"/>
      <c r="J16" s="36"/>
      <c r="K16" s="36"/>
      <c r="L16" s="38"/>
      <c r="M16" s="36"/>
      <c r="N16" s="36"/>
      <c r="O16" s="36"/>
      <c r="P16" s="36"/>
      <c r="Q16" s="8"/>
      <c r="R16" s="11"/>
      <c r="S16" s="12"/>
      <c r="T16" s="8"/>
      <c r="U16" s="8"/>
      <c r="V16" s="8"/>
      <c r="W16" s="8"/>
      <c r="X16" s="8"/>
      <c r="Y16" s="8"/>
      <c r="Z16" s="8"/>
      <c r="AA16" s="8"/>
      <c r="AB16" s="8"/>
      <c r="AC16" s="8"/>
      <c r="AD16" s="8"/>
      <c r="AE16" s="13"/>
      <c r="AF16" s="14"/>
      <c r="AG16" s="20"/>
      <c r="AH16" s="16"/>
    </row>
    <row r="17" spans="1:34" ht="22.5" x14ac:dyDescent="0.2">
      <c r="A17" s="33">
        <v>8</v>
      </c>
      <c r="B17" s="6" t="s">
        <v>120</v>
      </c>
      <c r="C17" s="141" t="s">
        <v>129</v>
      </c>
      <c r="D17" s="44" t="s">
        <v>123</v>
      </c>
      <c r="E17" s="145" t="s">
        <v>164</v>
      </c>
      <c r="F17" s="43"/>
      <c r="G17" s="36"/>
      <c r="H17" s="132">
        <v>1</v>
      </c>
      <c r="I17" s="132">
        <v>1</v>
      </c>
      <c r="J17" s="36"/>
      <c r="K17" s="36"/>
      <c r="L17" s="38"/>
      <c r="M17" s="36"/>
      <c r="N17" s="36"/>
      <c r="O17" s="36"/>
      <c r="P17" s="36"/>
      <c r="Q17" s="8"/>
      <c r="R17" s="11"/>
      <c r="S17" s="12"/>
      <c r="T17" s="8"/>
      <c r="U17" s="8"/>
      <c r="V17" s="8"/>
      <c r="W17" s="8"/>
      <c r="X17" s="8"/>
      <c r="Y17" s="8"/>
      <c r="Z17" s="8"/>
      <c r="AA17" s="8"/>
      <c r="AB17" s="8"/>
      <c r="AC17" s="8"/>
      <c r="AD17" s="8"/>
      <c r="AE17" s="13"/>
      <c r="AF17" s="14"/>
      <c r="AG17" s="20"/>
      <c r="AH17" s="16"/>
    </row>
    <row r="18" spans="1:34" ht="23.25" thickBot="1" x14ac:dyDescent="0.25">
      <c r="A18" s="33">
        <v>9</v>
      </c>
      <c r="B18" s="6" t="s">
        <v>120</v>
      </c>
      <c r="C18" s="141" t="s">
        <v>141</v>
      </c>
      <c r="D18" s="44" t="s">
        <v>123</v>
      </c>
      <c r="E18" s="145" t="s">
        <v>164</v>
      </c>
      <c r="F18" s="43"/>
      <c r="G18" s="36"/>
      <c r="H18" s="132">
        <v>1</v>
      </c>
      <c r="I18" s="132">
        <v>1</v>
      </c>
      <c r="J18" s="36"/>
      <c r="K18" s="36"/>
      <c r="L18" s="38"/>
      <c r="M18" s="36"/>
      <c r="N18" s="36"/>
      <c r="O18" s="36"/>
      <c r="P18" s="36"/>
      <c r="Q18" s="8"/>
      <c r="R18" s="11"/>
      <c r="S18" s="12"/>
      <c r="T18" s="8"/>
      <c r="U18" s="8"/>
      <c r="V18" s="8"/>
      <c r="W18" s="8"/>
      <c r="X18" s="8"/>
      <c r="Y18" s="8"/>
      <c r="Z18" s="8"/>
      <c r="AA18" s="8"/>
      <c r="AB18" s="8"/>
      <c r="AC18" s="8"/>
      <c r="AD18" s="8"/>
      <c r="AE18" s="13"/>
      <c r="AF18" s="14"/>
      <c r="AG18" s="20"/>
      <c r="AH18" s="16"/>
    </row>
    <row r="19" spans="1:34" ht="23.25" thickBot="1" x14ac:dyDescent="0.25">
      <c r="A19" s="33">
        <v>10</v>
      </c>
      <c r="B19" s="6" t="s">
        <v>120</v>
      </c>
      <c r="C19" s="141" t="s">
        <v>165</v>
      </c>
      <c r="D19" s="44" t="s">
        <v>123</v>
      </c>
      <c r="E19" s="145" t="s">
        <v>143</v>
      </c>
      <c r="F19" s="43"/>
      <c r="G19" s="142"/>
      <c r="H19" s="132"/>
      <c r="I19" s="132"/>
      <c r="J19" s="142"/>
      <c r="K19" s="142">
        <v>1</v>
      </c>
      <c r="L19" s="38"/>
      <c r="M19" s="142"/>
      <c r="N19" s="142"/>
      <c r="O19" s="142"/>
      <c r="P19" s="142"/>
      <c r="Q19" s="8"/>
      <c r="R19" s="11"/>
      <c r="S19" s="12"/>
      <c r="T19" s="8"/>
      <c r="U19" s="8"/>
      <c r="V19" s="8"/>
      <c r="W19" s="8"/>
      <c r="X19" s="8"/>
      <c r="Y19" s="8"/>
      <c r="Z19" s="8"/>
      <c r="AA19" s="8"/>
      <c r="AB19" s="8"/>
      <c r="AC19" s="8"/>
      <c r="AD19" s="8"/>
      <c r="AE19" s="13"/>
      <c r="AF19" s="14"/>
      <c r="AG19" s="20"/>
      <c r="AH19" s="16"/>
    </row>
    <row r="20" spans="1:34" ht="34.5" thickBot="1" x14ac:dyDescent="0.25">
      <c r="A20" s="33">
        <v>11</v>
      </c>
      <c r="B20" s="6" t="s">
        <v>120</v>
      </c>
      <c r="C20" s="141" t="s">
        <v>130</v>
      </c>
      <c r="D20" s="44" t="s">
        <v>131</v>
      </c>
      <c r="E20" s="145" t="s">
        <v>132</v>
      </c>
      <c r="F20" s="43">
        <v>1</v>
      </c>
      <c r="G20" s="36"/>
      <c r="H20" s="132"/>
      <c r="I20" s="132"/>
      <c r="J20" s="36"/>
      <c r="K20" s="36"/>
      <c r="L20" s="38"/>
      <c r="M20" s="36"/>
      <c r="N20" s="36"/>
      <c r="O20" s="36"/>
      <c r="P20" s="36"/>
      <c r="Q20" s="8"/>
      <c r="R20" s="11"/>
      <c r="S20" s="12"/>
      <c r="T20" s="8"/>
      <c r="U20" s="8"/>
      <c r="V20" s="8"/>
      <c r="W20" s="8"/>
      <c r="X20" s="8"/>
      <c r="Y20" s="8"/>
      <c r="Z20" s="8"/>
      <c r="AA20" s="8"/>
      <c r="AB20" s="8"/>
      <c r="AC20" s="8"/>
      <c r="AD20" s="8"/>
      <c r="AE20" s="13"/>
      <c r="AF20" s="14"/>
      <c r="AG20" s="20"/>
      <c r="AH20" s="16"/>
    </row>
    <row r="21" spans="1:34" ht="18" thickBot="1" x14ac:dyDescent="0.25">
      <c r="A21" s="33">
        <v>12</v>
      </c>
      <c r="B21" s="6" t="s">
        <v>120</v>
      </c>
      <c r="C21" s="141" t="s">
        <v>166</v>
      </c>
      <c r="D21" s="44" t="s">
        <v>131</v>
      </c>
      <c r="E21" s="145" t="s">
        <v>167</v>
      </c>
      <c r="F21" s="43"/>
      <c r="G21" s="144"/>
      <c r="H21" s="132"/>
      <c r="I21" s="132">
        <v>1</v>
      </c>
      <c r="J21" s="144"/>
      <c r="K21" s="144"/>
      <c r="L21" s="144">
        <v>1</v>
      </c>
      <c r="M21" s="144"/>
      <c r="N21" s="144"/>
      <c r="O21" s="144">
        <v>1</v>
      </c>
      <c r="P21" s="144"/>
      <c r="Q21" s="8"/>
      <c r="R21" s="11"/>
      <c r="S21" s="12"/>
      <c r="T21" s="8"/>
      <c r="U21" s="8"/>
      <c r="V21" s="8"/>
      <c r="W21" s="8"/>
      <c r="X21" s="8"/>
      <c r="Y21" s="8"/>
      <c r="Z21" s="8"/>
      <c r="AA21" s="8"/>
      <c r="AB21" s="8"/>
      <c r="AC21" s="8"/>
      <c r="AD21" s="8"/>
      <c r="AE21" s="13"/>
      <c r="AF21" s="14"/>
      <c r="AG21" s="20"/>
      <c r="AH21" s="16"/>
    </row>
    <row r="22" spans="1:34" ht="23.25" thickBot="1" x14ac:dyDescent="0.25">
      <c r="A22" s="33">
        <v>13</v>
      </c>
      <c r="B22" s="6" t="s">
        <v>120</v>
      </c>
      <c r="C22" s="140" t="s">
        <v>133</v>
      </c>
      <c r="D22" s="44" t="s">
        <v>123</v>
      </c>
      <c r="E22" s="145" t="s">
        <v>168</v>
      </c>
      <c r="F22" s="43">
        <v>1</v>
      </c>
      <c r="G22" s="36">
        <v>1</v>
      </c>
      <c r="H22" s="132">
        <v>1</v>
      </c>
      <c r="I22" s="132">
        <v>1</v>
      </c>
      <c r="J22" s="36">
        <v>1</v>
      </c>
      <c r="K22" s="36">
        <v>1</v>
      </c>
      <c r="L22" s="38">
        <v>1</v>
      </c>
      <c r="M22" s="36">
        <v>1</v>
      </c>
      <c r="N22" s="36">
        <v>1</v>
      </c>
      <c r="O22" s="36">
        <v>1</v>
      </c>
      <c r="P22" s="36">
        <v>1</v>
      </c>
      <c r="Q22" s="8">
        <v>1</v>
      </c>
      <c r="R22" s="11"/>
      <c r="S22" s="12"/>
      <c r="T22" s="8"/>
      <c r="U22" s="8"/>
      <c r="V22" s="8"/>
      <c r="W22" s="8"/>
      <c r="X22" s="8"/>
      <c r="Y22" s="8"/>
      <c r="Z22" s="8"/>
      <c r="AA22" s="8"/>
      <c r="AB22" s="8"/>
      <c r="AC22" s="8"/>
      <c r="AD22" s="8"/>
      <c r="AE22" s="13"/>
      <c r="AF22" s="14"/>
      <c r="AG22" s="20"/>
      <c r="AH22" s="16"/>
    </row>
    <row r="23" spans="1:34" ht="23.25" thickBot="1" x14ac:dyDescent="0.25">
      <c r="A23" s="33">
        <v>14</v>
      </c>
      <c r="B23" s="6" t="s">
        <v>120</v>
      </c>
      <c r="C23" s="141" t="s">
        <v>134</v>
      </c>
      <c r="D23" s="44" t="s">
        <v>123</v>
      </c>
      <c r="E23" s="145" t="s">
        <v>159</v>
      </c>
      <c r="F23" s="43">
        <v>1</v>
      </c>
      <c r="G23" s="36">
        <v>1</v>
      </c>
      <c r="H23" s="132">
        <v>1</v>
      </c>
      <c r="I23" s="132">
        <v>1</v>
      </c>
      <c r="J23" s="36">
        <v>1</v>
      </c>
      <c r="K23" s="36">
        <v>1</v>
      </c>
      <c r="L23" s="38">
        <v>1</v>
      </c>
      <c r="M23" s="36">
        <v>1</v>
      </c>
      <c r="N23" s="36">
        <v>1</v>
      </c>
      <c r="O23" s="36">
        <v>1</v>
      </c>
      <c r="P23" s="36">
        <v>1</v>
      </c>
      <c r="Q23" s="8">
        <v>1</v>
      </c>
      <c r="R23" s="11"/>
      <c r="S23" s="12"/>
      <c r="T23" s="8"/>
      <c r="U23" s="8"/>
      <c r="V23" s="8"/>
      <c r="W23" s="8"/>
      <c r="X23" s="8"/>
      <c r="Y23" s="8"/>
      <c r="Z23" s="8"/>
      <c r="AA23" s="8"/>
      <c r="AB23" s="8"/>
      <c r="AC23" s="8"/>
      <c r="AD23" s="8"/>
      <c r="AE23" s="13"/>
      <c r="AF23" s="14"/>
      <c r="AG23" s="20"/>
      <c r="AH23" s="16"/>
    </row>
    <row r="24" spans="1:34" ht="23.25" thickBot="1" x14ac:dyDescent="0.25">
      <c r="A24" s="33">
        <v>15</v>
      </c>
      <c r="B24" s="6" t="s">
        <v>120</v>
      </c>
      <c r="C24" s="141" t="s">
        <v>170</v>
      </c>
      <c r="D24" s="44" t="s">
        <v>123</v>
      </c>
      <c r="E24" s="145" t="s">
        <v>169</v>
      </c>
      <c r="F24" s="43">
        <v>1</v>
      </c>
      <c r="G24" s="144">
        <v>1</v>
      </c>
      <c r="H24" s="132">
        <v>1</v>
      </c>
      <c r="I24" s="132">
        <v>1</v>
      </c>
      <c r="J24" s="144">
        <v>1</v>
      </c>
      <c r="K24" s="144">
        <v>1</v>
      </c>
      <c r="L24" s="38">
        <v>1</v>
      </c>
      <c r="M24" s="144">
        <v>1</v>
      </c>
      <c r="N24" s="144">
        <v>1</v>
      </c>
      <c r="O24" s="144">
        <v>1</v>
      </c>
      <c r="P24" s="144">
        <v>1</v>
      </c>
      <c r="Q24" s="8">
        <v>1</v>
      </c>
      <c r="R24" s="11"/>
      <c r="S24" s="12"/>
      <c r="T24" s="8"/>
      <c r="U24" s="8"/>
      <c r="V24" s="8"/>
      <c r="W24" s="8"/>
      <c r="X24" s="8"/>
      <c r="Y24" s="8"/>
      <c r="Z24" s="8"/>
      <c r="AA24" s="8"/>
      <c r="AB24" s="8"/>
      <c r="AC24" s="8"/>
      <c r="AD24" s="8"/>
      <c r="AE24" s="13"/>
      <c r="AF24" s="14"/>
      <c r="AG24" s="20"/>
      <c r="AH24" s="16"/>
    </row>
    <row r="25" spans="1:34" ht="34.5" thickBot="1" x14ac:dyDescent="0.25">
      <c r="A25" s="33">
        <v>16</v>
      </c>
      <c r="B25" s="145" t="s">
        <v>120</v>
      </c>
      <c r="C25" s="141" t="s">
        <v>135</v>
      </c>
      <c r="D25" s="44" t="s">
        <v>131</v>
      </c>
      <c r="E25" s="145" t="s">
        <v>136</v>
      </c>
      <c r="F25" s="43">
        <v>1</v>
      </c>
      <c r="G25" s="144">
        <v>1</v>
      </c>
      <c r="H25" s="132">
        <v>1</v>
      </c>
      <c r="I25" s="132">
        <v>1</v>
      </c>
      <c r="J25" s="144">
        <v>1</v>
      </c>
      <c r="K25" s="144">
        <v>1</v>
      </c>
      <c r="L25" s="38">
        <v>1</v>
      </c>
      <c r="M25" s="144">
        <v>1</v>
      </c>
      <c r="N25" s="144">
        <v>1</v>
      </c>
      <c r="O25" s="144">
        <v>1</v>
      </c>
      <c r="P25" s="144">
        <v>1</v>
      </c>
      <c r="Q25" s="144">
        <v>1</v>
      </c>
      <c r="R25" s="11"/>
      <c r="S25" s="12"/>
      <c r="T25" s="8"/>
      <c r="U25" s="8"/>
      <c r="V25" s="8"/>
      <c r="W25" s="8"/>
      <c r="X25" s="8"/>
      <c r="Y25" s="8"/>
      <c r="Z25" s="8"/>
      <c r="AA25" s="8"/>
      <c r="AB25" s="8"/>
      <c r="AC25" s="8"/>
      <c r="AD25" s="8"/>
      <c r="AE25" s="13"/>
      <c r="AF25" s="14"/>
      <c r="AG25" s="20"/>
      <c r="AH25" s="16"/>
    </row>
    <row r="26" spans="1:34" ht="63" customHeight="1" x14ac:dyDescent="0.2">
      <c r="A26" s="33">
        <v>17</v>
      </c>
      <c r="B26" s="145" t="s">
        <v>120</v>
      </c>
      <c r="C26" s="141" t="s">
        <v>139</v>
      </c>
      <c r="D26" s="44" t="s">
        <v>171</v>
      </c>
      <c r="E26" s="145" t="s">
        <v>137</v>
      </c>
      <c r="F26" s="43"/>
      <c r="G26" s="144"/>
      <c r="H26" s="132"/>
      <c r="I26" s="132"/>
      <c r="J26" s="144"/>
      <c r="K26" s="144">
        <v>1</v>
      </c>
      <c r="L26" s="38"/>
      <c r="M26" s="144"/>
      <c r="N26" s="144"/>
      <c r="O26" s="144"/>
      <c r="P26" s="144"/>
      <c r="Q26" s="144">
        <v>1</v>
      </c>
      <c r="R26" s="11"/>
      <c r="S26" s="12"/>
      <c r="T26" s="8"/>
      <c r="U26" s="8"/>
      <c r="V26" s="8"/>
      <c r="W26" s="8"/>
      <c r="X26" s="8"/>
      <c r="Y26" s="8"/>
      <c r="Z26" s="8"/>
      <c r="AA26" s="8"/>
      <c r="AB26" s="8"/>
      <c r="AC26" s="8"/>
      <c r="AD26" s="8"/>
      <c r="AE26" s="13"/>
      <c r="AF26" s="14"/>
      <c r="AG26" s="20"/>
      <c r="AH26" s="16"/>
    </row>
    <row r="27" spans="1:34" ht="45.75" thickBot="1" x14ac:dyDescent="0.25">
      <c r="A27" s="33">
        <v>18</v>
      </c>
      <c r="B27" s="145" t="s">
        <v>120</v>
      </c>
      <c r="C27" s="141" t="s">
        <v>172</v>
      </c>
      <c r="D27" s="44" t="s">
        <v>173</v>
      </c>
      <c r="E27" s="145" t="s">
        <v>138</v>
      </c>
      <c r="F27" s="43"/>
      <c r="G27" s="144">
        <v>1</v>
      </c>
      <c r="H27" s="132"/>
      <c r="I27" s="132"/>
      <c r="J27" s="144"/>
      <c r="K27" s="144"/>
      <c r="L27" s="38"/>
      <c r="M27" s="144"/>
      <c r="N27" s="144"/>
      <c r="O27" s="144"/>
      <c r="P27" s="144"/>
      <c r="Q27" s="144"/>
      <c r="R27" s="11"/>
      <c r="S27" s="12"/>
      <c r="T27" s="8"/>
      <c r="U27" s="8"/>
      <c r="V27" s="8"/>
      <c r="W27" s="8"/>
      <c r="X27" s="8"/>
      <c r="Y27" s="8"/>
      <c r="Z27" s="8"/>
      <c r="AA27" s="8"/>
      <c r="AB27" s="8"/>
      <c r="AC27" s="8"/>
      <c r="AD27" s="8"/>
      <c r="AE27" s="13"/>
      <c r="AF27" s="14"/>
      <c r="AG27" s="20"/>
      <c r="AH27" s="16"/>
    </row>
    <row r="28" spans="1:34" ht="23.25" thickBot="1" x14ac:dyDescent="0.25">
      <c r="A28" s="33">
        <v>19</v>
      </c>
      <c r="B28" s="145" t="s">
        <v>120</v>
      </c>
      <c r="C28" s="141" t="s">
        <v>174</v>
      </c>
      <c r="D28" s="44" t="s">
        <v>131</v>
      </c>
      <c r="E28" s="145" t="s">
        <v>175</v>
      </c>
      <c r="F28" s="43">
        <v>1</v>
      </c>
      <c r="G28" s="43">
        <v>1</v>
      </c>
      <c r="H28" s="43">
        <v>1</v>
      </c>
      <c r="I28" s="43">
        <v>1</v>
      </c>
      <c r="J28" s="43">
        <v>1</v>
      </c>
      <c r="K28" s="43">
        <v>1</v>
      </c>
      <c r="L28" s="43">
        <v>1</v>
      </c>
      <c r="M28" s="43">
        <v>1</v>
      </c>
      <c r="N28" s="43">
        <v>1</v>
      </c>
      <c r="O28" s="43">
        <v>1</v>
      </c>
      <c r="P28" s="43">
        <v>1</v>
      </c>
      <c r="Q28" s="43">
        <v>1</v>
      </c>
      <c r="R28" s="11"/>
      <c r="S28" s="12"/>
      <c r="T28" s="8"/>
      <c r="U28" s="8"/>
      <c r="V28" s="8"/>
      <c r="W28" s="8"/>
      <c r="X28" s="8"/>
      <c r="Y28" s="8"/>
      <c r="Z28" s="8"/>
      <c r="AA28" s="8"/>
      <c r="AB28" s="8"/>
      <c r="AC28" s="8"/>
      <c r="AD28" s="8"/>
      <c r="AE28" s="13"/>
      <c r="AF28" s="14"/>
      <c r="AG28" s="20"/>
      <c r="AH28" s="16"/>
    </row>
    <row r="29" spans="1:34" ht="68.25" customHeight="1" thickBot="1" x14ac:dyDescent="0.25">
      <c r="A29" s="33">
        <v>20</v>
      </c>
      <c r="B29" s="145" t="s">
        <v>120</v>
      </c>
      <c r="C29" s="141" t="s">
        <v>140</v>
      </c>
      <c r="D29" s="44" t="s">
        <v>51</v>
      </c>
      <c r="E29" s="145" t="s">
        <v>142</v>
      </c>
      <c r="F29" s="43">
        <v>1</v>
      </c>
      <c r="G29" s="144">
        <v>1</v>
      </c>
      <c r="H29" s="132">
        <v>1</v>
      </c>
      <c r="I29" s="132">
        <v>1</v>
      </c>
      <c r="J29" s="144">
        <v>1</v>
      </c>
      <c r="K29" s="144">
        <v>1</v>
      </c>
      <c r="L29" s="38">
        <v>1</v>
      </c>
      <c r="M29" s="144">
        <v>1</v>
      </c>
      <c r="N29" s="144">
        <v>1</v>
      </c>
      <c r="O29" s="144">
        <v>1</v>
      </c>
      <c r="P29" s="144">
        <v>1</v>
      </c>
      <c r="Q29" s="144">
        <v>1</v>
      </c>
      <c r="R29" s="11"/>
      <c r="S29" s="12"/>
      <c r="T29" s="8"/>
      <c r="U29" s="8"/>
      <c r="V29" s="8"/>
      <c r="W29" s="8"/>
      <c r="X29" s="8"/>
      <c r="Y29" s="8"/>
      <c r="Z29" s="8"/>
      <c r="AA29" s="8"/>
      <c r="AB29" s="8"/>
      <c r="AC29" s="8"/>
      <c r="AD29" s="8"/>
      <c r="AE29" s="13"/>
      <c r="AF29" s="14"/>
      <c r="AG29" s="20"/>
      <c r="AH29" s="16"/>
    </row>
    <row r="30" spans="1:34" s="25" customFormat="1" ht="17.25" customHeight="1" thickBot="1" x14ac:dyDescent="0.25">
      <c r="A30" s="208" t="s">
        <v>27</v>
      </c>
      <c r="B30" s="209"/>
      <c r="C30" s="209"/>
      <c r="D30" s="209"/>
      <c r="E30" s="210"/>
      <c r="F30" s="21">
        <f t="shared" ref="F30:AE30" si="3">SUM(F10:F29)</f>
        <v>13</v>
      </c>
      <c r="G30" s="21">
        <f t="shared" si="3"/>
        <v>11</v>
      </c>
      <c r="H30" s="21">
        <f t="shared" si="3"/>
        <v>12</v>
      </c>
      <c r="I30" s="21">
        <f t="shared" si="3"/>
        <v>12</v>
      </c>
      <c r="J30" s="21">
        <f t="shared" si="3"/>
        <v>10</v>
      </c>
      <c r="K30" s="21">
        <f t="shared" si="3"/>
        <v>11</v>
      </c>
      <c r="L30" s="21">
        <f t="shared" si="3"/>
        <v>11</v>
      </c>
      <c r="M30" s="21">
        <f t="shared" si="3"/>
        <v>9</v>
      </c>
      <c r="N30" s="21">
        <f t="shared" si="3"/>
        <v>10</v>
      </c>
      <c r="O30" s="21">
        <f t="shared" si="3"/>
        <v>10</v>
      </c>
      <c r="P30" s="21">
        <f t="shared" si="3"/>
        <v>9</v>
      </c>
      <c r="Q30" s="21">
        <f t="shared" si="3"/>
        <v>10</v>
      </c>
      <c r="R30" s="22">
        <f t="shared" si="3"/>
        <v>24</v>
      </c>
      <c r="S30" s="21">
        <f t="shared" si="3"/>
        <v>0</v>
      </c>
      <c r="T30" s="21">
        <f t="shared" si="3"/>
        <v>0</v>
      </c>
      <c r="U30" s="21">
        <f t="shared" si="3"/>
        <v>0</v>
      </c>
      <c r="V30" s="21">
        <f t="shared" si="3"/>
        <v>0</v>
      </c>
      <c r="W30" s="21">
        <f t="shared" si="3"/>
        <v>0</v>
      </c>
      <c r="X30" s="21">
        <f t="shared" si="3"/>
        <v>0</v>
      </c>
      <c r="Y30" s="21">
        <f t="shared" si="3"/>
        <v>0</v>
      </c>
      <c r="Z30" s="21">
        <f t="shared" si="3"/>
        <v>0</v>
      </c>
      <c r="AA30" s="21">
        <f t="shared" si="3"/>
        <v>0</v>
      </c>
      <c r="AB30" s="21">
        <f t="shared" si="3"/>
        <v>0</v>
      </c>
      <c r="AC30" s="21">
        <f t="shared" si="3"/>
        <v>0</v>
      </c>
      <c r="AD30" s="21">
        <f t="shared" si="3"/>
        <v>0</v>
      </c>
      <c r="AE30" s="22">
        <f t="shared" si="3"/>
        <v>0</v>
      </c>
      <c r="AF30" s="14">
        <f>+IF(AE30=0,0,AE30/R30)</f>
        <v>0</v>
      </c>
      <c r="AG30" s="23"/>
      <c r="AH30" s="24"/>
    </row>
    <row r="31" spans="1:34" ht="18" thickBot="1" x14ac:dyDescent="0.25">
      <c r="A31" s="26"/>
      <c r="B31" s="27"/>
      <c r="C31" s="28"/>
      <c r="D31" s="28"/>
      <c r="E31" s="27"/>
      <c r="F31" s="193">
        <f>+F30+G30+H30</f>
        <v>36</v>
      </c>
      <c r="G31" s="193"/>
      <c r="H31" s="193"/>
      <c r="I31" s="193">
        <f>+I30+J30+K30</f>
        <v>33</v>
      </c>
      <c r="J31" s="193"/>
      <c r="K31" s="193"/>
      <c r="L31" s="193">
        <f t="shared" ref="L31" si="4">+L30+M30+N30</f>
        <v>30</v>
      </c>
      <c r="M31" s="193"/>
      <c r="N31" s="193"/>
      <c r="O31" s="193">
        <f t="shared" ref="O31" si="5">+O30+P30+Q30</f>
        <v>29</v>
      </c>
      <c r="P31" s="193"/>
      <c r="Q31" s="193"/>
      <c r="R31" s="22">
        <f>+F31+I31+L31+O31</f>
        <v>128</v>
      </c>
      <c r="S31" s="206">
        <f>+S30+T30+U30</f>
        <v>0</v>
      </c>
      <c r="T31" s="206"/>
      <c r="U31" s="206"/>
      <c r="V31" s="206">
        <f>+V30+W30+X30</f>
        <v>0</v>
      </c>
      <c r="W31" s="206"/>
      <c r="X31" s="206"/>
      <c r="Y31" s="206">
        <f>+Y30+Z30+AA30</f>
        <v>0</v>
      </c>
      <c r="Z31" s="206"/>
      <c r="AA31" s="206"/>
      <c r="AB31" s="206">
        <f>+AB30+AC30+AD30</f>
        <v>0</v>
      </c>
      <c r="AC31" s="206"/>
      <c r="AD31" s="206"/>
      <c r="AE31" s="29">
        <f>+S31+V31+Y31+AB31</f>
        <v>0</v>
      </c>
      <c r="AF31" s="14">
        <f>+IF(AE31=0,0,AE31/R31)</f>
        <v>0</v>
      </c>
      <c r="AG31" s="30"/>
      <c r="AH31" s="19"/>
    </row>
    <row r="32" spans="1:34" ht="18" thickBot="1" x14ac:dyDescent="0.25">
      <c r="A32" s="26"/>
      <c r="B32" s="27"/>
      <c r="C32" s="28"/>
      <c r="D32" s="28"/>
      <c r="E32" s="27"/>
      <c r="F32" s="164">
        <f>+IF(F31=0,0,F31/R31)</f>
        <v>0.28125</v>
      </c>
      <c r="G32" s="164"/>
      <c r="H32" s="164"/>
      <c r="I32" s="164">
        <f>+IF(I31=0,0,I31/R31)</f>
        <v>0.2578125</v>
      </c>
      <c r="J32" s="164"/>
      <c r="K32" s="164"/>
      <c r="L32" s="164">
        <f>+IF(L31=0,0,L31/R31)</f>
        <v>0.234375</v>
      </c>
      <c r="M32" s="164"/>
      <c r="N32" s="164"/>
      <c r="O32" s="164">
        <f>+IF(O31=0,0,O31/R31)</f>
        <v>0.2265625</v>
      </c>
      <c r="P32" s="164"/>
      <c r="Q32" s="207"/>
      <c r="R32" s="31">
        <f>+F32+I32+L32+O32</f>
        <v>1</v>
      </c>
      <c r="S32" s="164">
        <f>+IF(S31=0,0,S31/F31)</f>
        <v>0</v>
      </c>
      <c r="T32" s="164"/>
      <c r="U32" s="164"/>
      <c r="V32" s="164">
        <f>+IF(V31=0,0,V31/AE31)</f>
        <v>0</v>
      </c>
      <c r="W32" s="164"/>
      <c r="X32" s="164"/>
      <c r="Y32" s="164">
        <f>+IF(Y31=0,0,Y31/AE31)</f>
        <v>0</v>
      </c>
      <c r="Z32" s="164"/>
      <c r="AA32" s="164"/>
      <c r="AB32" s="164">
        <f>+IF(AB31=0,0,AB31/AE31)</f>
        <v>0</v>
      </c>
      <c r="AC32" s="164"/>
      <c r="AD32" s="207"/>
      <c r="AE32" s="32">
        <f>(S32+V32+Y32)/3</f>
        <v>0</v>
      </c>
      <c r="AF32" s="14"/>
      <c r="AG32" s="30"/>
      <c r="AH32" s="19"/>
    </row>
    <row r="33" spans="1:34" ht="29.25" customHeight="1" x14ac:dyDescent="0.2">
      <c r="A33" s="99"/>
      <c r="B33" s="100"/>
      <c r="C33" s="102"/>
      <c r="D33" s="102"/>
      <c r="E33" s="103"/>
      <c r="F33" s="104"/>
      <c r="G33" s="104"/>
      <c r="H33" s="104"/>
      <c r="I33" s="104"/>
      <c r="J33" s="104"/>
      <c r="K33" s="104"/>
      <c r="L33" s="104"/>
      <c r="M33" s="104"/>
      <c r="N33" s="104"/>
      <c r="O33" s="104"/>
      <c r="P33" s="104"/>
      <c r="Q33" s="104"/>
      <c r="R33" s="105"/>
      <c r="S33" s="104"/>
      <c r="T33" s="104"/>
      <c r="U33" s="104"/>
      <c r="V33" s="104"/>
      <c r="W33" s="104"/>
      <c r="X33" s="104"/>
      <c r="Y33" s="104"/>
      <c r="Z33" s="104"/>
      <c r="AA33" s="104"/>
      <c r="AB33" s="104"/>
      <c r="AC33" s="104"/>
      <c r="AD33" s="104"/>
      <c r="AE33" s="106"/>
      <c r="AF33" s="107"/>
      <c r="AG33" s="108"/>
      <c r="AH33" s="18"/>
    </row>
    <row r="34" spans="1:34" ht="29.25" customHeight="1" x14ac:dyDescent="0.2">
      <c r="A34" s="98"/>
      <c r="B34" s="75"/>
      <c r="C34" s="97"/>
      <c r="D34" s="97"/>
      <c r="E34" s="85"/>
      <c r="F34" s="39"/>
      <c r="G34" s="39"/>
      <c r="H34" s="39"/>
      <c r="I34" s="39"/>
      <c r="J34" s="39"/>
      <c r="K34" s="112"/>
      <c r="L34" s="112"/>
      <c r="M34" s="39"/>
      <c r="N34" s="39"/>
      <c r="O34" s="39"/>
      <c r="P34" s="39"/>
      <c r="Q34" s="39"/>
      <c r="R34" s="113"/>
      <c r="S34" s="79"/>
      <c r="T34" s="83" t="str">
        <f>IFERROR(#REF!/#REF!,"")</f>
        <v/>
      </c>
      <c r="U34" s="83" t="str">
        <f>IFERROR(#REF!/#REF!,"")</f>
        <v/>
      </c>
      <c r="V34" s="83" t="str">
        <f>IFERROR(#REF!/#REF!,"")</f>
        <v/>
      </c>
      <c r="W34" s="83" t="str">
        <f>IFERROR(#REF!/#REF!,"")</f>
        <v/>
      </c>
      <c r="X34" s="83" t="str">
        <f>IFERROR(#REF!/#REF!,"")</f>
        <v/>
      </c>
      <c r="Y34" s="83" t="str">
        <f>IFERROR(#REF!/#REF!,"")</f>
        <v/>
      </c>
      <c r="Z34" s="83" t="str">
        <f>IFERROR(#REF!/#REF!,"")</f>
        <v/>
      </c>
      <c r="AA34" s="83" t="str">
        <f>IFERROR(#REF!/#REF!,"")</f>
        <v/>
      </c>
      <c r="AB34" s="83" t="str">
        <f>IFERROR(#REF!/#REF!,"")</f>
        <v/>
      </c>
      <c r="AC34" s="83" t="str">
        <f>IFERROR(#REF!/#REF!,"")</f>
        <v/>
      </c>
      <c r="AD34" s="83" t="str">
        <f>IFERROR(#REF!/#REF!,"")</f>
        <v/>
      </c>
      <c r="AE34" s="39"/>
      <c r="AF34" s="39"/>
      <c r="AG34" s="109"/>
      <c r="AH34" s="18"/>
    </row>
    <row r="35" spans="1:34" x14ac:dyDescent="0.2">
      <c r="A35" s="114"/>
      <c r="Q35" s="85"/>
      <c r="R35" s="86"/>
      <c r="AD35" s="85"/>
      <c r="AE35" s="86"/>
      <c r="AG35" s="115"/>
    </row>
    <row r="36" spans="1:34" x14ac:dyDescent="0.2">
      <c r="A36" s="114"/>
      <c r="Q36" s="85"/>
      <c r="R36" s="86"/>
      <c r="AD36" s="85"/>
      <c r="AE36" s="86"/>
      <c r="AG36" s="115"/>
    </row>
    <row r="37" spans="1:34" ht="154.5" customHeight="1" x14ac:dyDescent="0.2">
      <c r="A37" s="179" t="s">
        <v>112</v>
      </c>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1"/>
    </row>
    <row r="38" spans="1:34" ht="80.45" customHeight="1" x14ac:dyDescent="0.2">
      <c r="A38" s="179" t="s">
        <v>113</v>
      </c>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1"/>
    </row>
    <row r="39" spans="1:34" ht="80.45" customHeight="1" x14ac:dyDescent="0.2">
      <c r="A39" s="179" t="s">
        <v>114</v>
      </c>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1"/>
    </row>
    <row r="40" spans="1:34" ht="74.25" customHeight="1" x14ac:dyDescent="0.2">
      <c r="A40" s="179" t="s">
        <v>115</v>
      </c>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1"/>
    </row>
    <row r="41" spans="1:34" ht="25.5" customHeight="1" x14ac:dyDescent="0.2">
      <c r="A41" s="172" t="s">
        <v>116</v>
      </c>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4"/>
    </row>
    <row r="42" spans="1:34" ht="21.6" customHeight="1" x14ac:dyDescent="0.2">
      <c r="A42" s="166"/>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8"/>
    </row>
    <row r="43" spans="1:34" ht="21.6" customHeight="1" x14ac:dyDescent="0.2">
      <c r="A43" s="166"/>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8"/>
    </row>
    <row r="44" spans="1:34" ht="21.6" customHeight="1" x14ac:dyDescent="0.2">
      <c r="A44" s="166"/>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8"/>
    </row>
    <row r="45" spans="1:34" ht="21.6" customHeight="1" x14ac:dyDescent="0.2">
      <c r="A45" s="166"/>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8"/>
    </row>
    <row r="46" spans="1:34" ht="21.6" customHeight="1" thickBot="1" x14ac:dyDescent="0.25">
      <c r="A46" s="169"/>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1"/>
    </row>
    <row r="47" spans="1:34" x14ac:dyDescent="0.2">
      <c r="B47" s="39"/>
      <c r="E47" s="39"/>
      <c r="F47" s="39"/>
      <c r="G47" s="39"/>
      <c r="H47" s="39"/>
      <c r="I47" s="39"/>
      <c r="J47" s="39"/>
      <c r="K47" s="39"/>
      <c r="L47" s="39"/>
      <c r="M47" s="39"/>
      <c r="N47" s="39"/>
      <c r="O47" s="39"/>
      <c r="P47" s="39"/>
      <c r="Q47" s="85"/>
      <c r="R47" s="86"/>
      <c r="AD47" s="85"/>
      <c r="AE47" s="86"/>
      <c r="AG47" s="85"/>
    </row>
    <row r="48" spans="1:34" x14ac:dyDescent="0.2">
      <c r="B48" s="39"/>
      <c r="E48" s="39"/>
      <c r="F48" s="39"/>
      <c r="G48" s="39"/>
      <c r="H48" s="39"/>
      <c r="I48" s="39"/>
      <c r="J48" s="39"/>
      <c r="K48" s="39"/>
      <c r="L48" s="39"/>
      <c r="M48" s="39"/>
      <c r="N48" s="39"/>
      <c r="O48" s="39"/>
      <c r="P48" s="39"/>
      <c r="Q48" s="85"/>
      <c r="R48" s="86"/>
      <c r="AD48" s="85"/>
      <c r="AE48" s="86"/>
      <c r="AG48" s="85"/>
    </row>
    <row r="49" spans="2:33" x14ac:dyDescent="0.2">
      <c r="B49" s="39"/>
      <c r="E49" s="39"/>
      <c r="F49" s="39"/>
      <c r="G49" s="39"/>
      <c r="H49" s="39"/>
      <c r="I49" s="39"/>
      <c r="J49" s="39"/>
      <c r="K49" s="39"/>
      <c r="L49" s="39"/>
      <c r="M49" s="39"/>
      <c r="N49" s="39"/>
      <c r="O49" s="39"/>
      <c r="P49" s="39"/>
      <c r="Q49" s="85"/>
      <c r="R49" s="86"/>
      <c r="AD49" s="85"/>
      <c r="AE49" s="86"/>
      <c r="AG49" s="85"/>
    </row>
    <row r="50" spans="2:33" x14ac:dyDescent="0.2">
      <c r="B50" s="39"/>
      <c r="E50" s="39"/>
      <c r="F50" s="39"/>
      <c r="G50" s="39"/>
      <c r="H50" s="39"/>
      <c r="I50" s="39"/>
      <c r="J50" s="39"/>
      <c r="K50" s="39"/>
      <c r="L50" s="39"/>
      <c r="M50" s="39"/>
      <c r="N50" s="39"/>
      <c r="O50" s="39"/>
      <c r="P50" s="39"/>
      <c r="Q50" s="85"/>
      <c r="R50" s="86"/>
      <c r="AD50" s="85"/>
      <c r="AE50" s="86"/>
      <c r="AG50" s="85"/>
    </row>
    <row r="51" spans="2:33" x14ac:dyDescent="0.2">
      <c r="B51" s="39"/>
      <c r="E51" s="39"/>
      <c r="F51" s="39"/>
      <c r="G51" s="39"/>
      <c r="H51" s="39"/>
      <c r="I51" s="39"/>
      <c r="J51" s="39"/>
      <c r="K51" s="39"/>
      <c r="L51" s="39"/>
      <c r="M51" s="39"/>
      <c r="N51" s="39"/>
      <c r="O51" s="39"/>
      <c r="P51" s="39"/>
      <c r="Q51" s="85"/>
      <c r="R51" s="86"/>
      <c r="AD51" s="85"/>
      <c r="AE51" s="86"/>
      <c r="AG51" s="85"/>
    </row>
    <row r="52" spans="2:33" x14ac:dyDescent="0.2">
      <c r="B52" s="39"/>
      <c r="E52" s="39"/>
      <c r="F52" s="39"/>
      <c r="G52" s="39"/>
      <c r="H52" s="39"/>
      <c r="I52" s="39"/>
      <c r="J52" s="39"/>
      <c r="K52" s="39"/>
      <c r="L52" s="39"/>
      <c r="M52" s="39"/>
      <c r="N52" s="39"/>
      <c r="O52" s="39"/>
      <c r="P52" s="39"/>
      <c r="Q52" s="85"/>
      <c r="R52" s="86"/>
      <c r="AD52" s="85"/>
      <c r="AE52" s="86"/>
      <c r="AG52" s="85"/>
    </row>
    <row r="53" spans="2:33" x14ac:dyDescent="0.2">
      <c r="B53" s="39"/>
      <c r="E53" s="39"/>
      <c r="F53" s="39"/>
      <c r="G53" s="39"/>
      <c r="H53" s="39"/>
      <c r="I53" s="39"/>
      <c r="J53" s="39"/>
      <c r="K53" s="39"/>
      <c r="L53" s="39"/>
      <c r="M53" s="39"/>
      <c r="N53" s="39"/>
      <c r="O53" s="39"/>
      <c r="P53" s="39"/>
      <c r="Q53" s="85"/>
      <c r="R53" s="86"/>
      <c r="AD53" s="85"/>
      <c r="AE53" s="86"/>
      <c r="AG53" s="85"/>
    </row>
    <row r="54" spans="2:33" x14ac:dyDescent="0.2">
      <c r="B54" s="39"/>
      <c r="E54" s="39"/>
      <c r="F54" s="39"/>
      <c r="G54" s="39"/>
      <c r="H54" s="39"/>
      <c r="I54" s="39"/>
      <c r="J54" s="39"/>
      <c r="K54" s="39"/>
      <c r="L54" s="39"/>
      <c r="M54" s="39"/>
      <c r="N54" s="39"/>
      <c r="O54" s="39"/>
      <c r="P54" s="39"/>
      <c r="Q54" s="85"/>
      <c r="R54" s="86"/>
      <c r="AD54" s="85"/>
      <c r="AE54" s="86"/>
      <c r="AG54" s="85"/>
    </row>
    <row r="55" spans="2:33" x14ac:dyDescent="0.2">
      <c r="B55" s="39"/>
      <c r="E55" s="39"/>
      <c r="F55" s="39"/>
      <c r="G55" s="39"/>
      <c r="H55" s="39"/>
      <c r="I55" s="39"/>
      <c r="J55" s="39"/>
      <c r="K55" s="39"/>
      <c r="L55" s="39"/>
      <c r="M55" s="39"/>
      <c r="N55" s="39"/>
      <c r="O55" s="39"/>
      <c r="P55" s="39"/>
      <c r="Q55" s="85"/>
      <c r="R55" s="86"/>
      <c r="AD55" s="85"/>
      <c r="AE55" s="86"/>
      <c r="AG55" s="85"/>
    </row>
    <row r="56" spans="2:33" x14ac:dyDescent="0.2">
      <c r="B56" s="39"/>
      <c r="E56" s="39"/>
      <c r="F56" s="39"/>
      <c r="G56" s="39"/>
      <c r="H56" s="39"/>
      <c r="I56" s="39"/>
      <c r="J56" s="39"/>
      <c r="K56" s="39"/>
      <c r="L56" s="39"/>
      <c r="M56" s="39"/>
      <c r="N56" s="39"/>
      <c r="O56" s="39"/>
      <c r="P56" s="39"/>
      <c r="Q56" s="85"/>
      <c r="R56" s="86"/>
      <c r="AD56" s="85"/>
      <c r="AE56" s="86"/>
      <c r="AG56" s="85"/>
    </row>
    <row r="57" spans="2:33" x14ac:dyDescent="0.2">
      <c r="B57" s="39"/>
      <c r="E57" s="39"/>
      <c r="F57" s="39"/>
      <c r="G57" s="39"/>
      <c r="H57" s="39"/>
      <c r="I57" s="39"/>
      <c r="J57" s="39"/>
      <c r="K57" s="39"/>
      <c r="L57" s="39"/>
      <c r="M57" s="39"/>
      <c r="N57" s="39"/>
      <c r="O57" s="39"/>
      <c r="P57" s="39"/>
      <c r="Q57" s="85"/>
      <c r="R57" s="86"/>
      <c r="AD57" s="85"/>
      <c r="AE57" s="86"/>
      <c r="AG57" s="85"/>
    </row>
    <row r="58" spans="2:33" x14ac:dyDescent="0.2">
      <c r="B58" s="39"/>
      <c r="E58" s="39"/>
      <c r="F58" s="39"/>
      <c r="G58" s="39"/>
      <c r="H58" s="39"/>
      <c r="I58" s="39"/>
      <c r="J58" s="39"/>
      <c r="K58" s="39"/>
      <c r="L58" s="39"/>
      <c r="M58" s="39"/>
      <c r="N58" s="39"/>
      <c r="O58" s="39"/>
      <c r="P58" s="39"/>
      <c r="Q58" s="85"/>
      <c r="R58" s="86"/>
      <c r="AD58" s="85"/>
      <c r="AE58" s="86"/>
      <c r="AG58" s="85"/>
    </row>
    <row r="59" spans="2:33" x14ac:dyDescent="0.2">
      <c r="B59" s="39"/>
      <c r="E59" s="39"/>
      <c r="F59" s="39"/>
      <c r="G59" s="39"/>
      <c r="H59" s="39"/>
      <c r="I59" s="39"/>
      <c r="J59" s="39"/>
      <c r="K59" s="39"/>
      <c r="L59" s="39"/>
      <c r="M59" s="39"/>
      <c r="N59" s="39"/>
      <c r="O59" s="39"/>
      <c r="P59" s="39"/>
      <c r="Q59" s="85"/>
      <c r="R59" s="86"/>
      <c r="AD59" s="85"/>
      <c r="AE59" s="86"/>
      <c r="AG59" s="85"/>
    </row>
    <row r="60" spans="2:33" x14ac:dyDescent="0.2">
      <c r="B60" s="39"/>
      <c r="E60" s="39"/>
      <c r="F60" s="39"/>
      <c r="G60" s="39"/>
      <c r="H60" s="39"/>
      <c r="I60" s="39"/>
      <c r="J60" s="39"/>
      <c r="K60" s="39"/>
      <c r="L60" s="39"/>
      <c r="M60" s="39"/>
      <c r="N60" s="39"/>
      <c r="O60" s="39"/>
      <c r="P60" s="39"/>
      <c r="Q60" s="85"/>
      <c r="R60" s="86"/>
      <c r="AD60" s="85"/>
      <c r="AE60" s="86"/>
      <c r="AG60" s="85"/>
    </row>
    <row r="61" spans="2:33" x14ac:dyDescent="0.2">
      <c r="B61" s="39"/>
      <c r="E61" s="39"/>
      <c r="F61" s="39"/>
      <c r="G61" s="39"/>
      <c r="H61" s="39"/>
      <c r="I61" s="39"/>
      <c r="J61" s="39"/>
      <c r="K61" s="39"/>
      <c r="L61" s="39"/>
      <c r="M61" s="39"/>
      <c r="N61" s="39"/>
      <c r="O61" s="39"/>
      <c r="P61" s="39"/>
      <c r="Q61" s="85"/>
      <c r="R61" s="86"/>
      <c r="AD61" s="85"/>
      <c r="AE61" s="86"/>
      <c r="AG61" s="85"/>
    </row>
    <row r="62" spans="2:33" x14ac:dyDescent="0.2">
      <c r="B62" s="39"/>
      <c r="E62" s="39"/>
      <c r="F62" s="39"/>
      <c r="G62" s="39"/>
      <c r="H62" s="39"/>
      <c r="I62" s="39"/>
      <c r="J62" s="39"/>
      <c r="K62" s="39"/>
      <c r="L62" s="39"/>
      <c r="M62" s="39"/>
      <c r="N62" s="39"/>
      <c r="O62" s="39"/>
      <c r="P62" s="39"/>
      <c r="Q62" s="85"/>
      <c r="R62" s="86"/>
      <c r="AD62" s="85"/>
      <c r="AE62" s="86"/>
      <c r="AG62" s="85"/>
    </row>
    <row r="63" spans="2:33" x14ac:dyDescent="0.2">
      <c r="B63" s="39"/>
      <c r="E63" s="39"/>
      <c r="F63" s="39"/>
      <c r="G63" s="39"/>
      <c r="H63" s="39"/>
      <c r="I63" s="39"/>
      <c r="J63" s="39"/>
      <c r="K63" s="39"/>
      <c r="L63" s="39"/>
      <c r="M63" s="39"/>
      <c r="N63" s="39"/>
      <c r="O63" s="39"/>
      <c r="P63" s="39"/>
      <c r="Q63" s="85"/>
      <c r="R63" s="86"/>
      <c r="AD63" s="85"/>
      <c r="AE63" s="86"/>
      <c r="AG63" s="85"/>
    </row>
    <row r="64" spans="2:33" x14ac:dyDescent="0.2">
      <c r="B64" s="39"/>
      <c r="E64" s="39"/>
      <c r="F64" s="39"/>
      <c r="G64" s="39"/>
      <c r="H64" s="39"/>
      <c r="I64" s="39"/>
      <c r="J64" s="39"/>
      <c r="K64" s="39"/>
      <c r="L64" s="39"/>
      <c r="M64" s="39"/>
      <c r="N64" s="39"/>
      <c r="O64" s="39"/>
      <c r="P64" s="39"/>
      <c r="Q64" s="85"/>
      <c r="R64" s="86"/>
      <c r="AD64" s="85"/>
      <c r="AE64" s="86"/>
      <c r="AG64" s="85"/>
    </row>
    <row r="65" spans="2:33" x14ac:dyDescent="0.2">
      <c r="B65" s="39"/>
      <c r="E65" s="39"/>
      <c r="F65" s="39"/>
      <c r="G65" s="39"/>
      <c r="H65" s="39"/>
      <c r="I65" s="39"/>
      <c r="J65" s="39"/>
      <c r="K65" s="39"/>
      <c r="L65" s="39"/>
      <c r="M65" s="39"/>
      <c r="N65" s="39"/>
      <c r="O65" s="39"/>
      <c r="P65" s="39"/>
      <c r="Q65" s="85"/>
      <c r="R65" s="86"/>
      <c r="AD65" s="85"/>
      <c r="AE65" s="86"/>
      <c r="AG65" s="85"/>
    </row>
    <row r="66" spans="2:33" x14ac:dyDescent="0.2">
      <c r="B66" s="39"/>
      <c r="E66" s="39"/>
      <c r="F66" s="39"/>
      <c r="G66" s="39"/>
      <c r="H66" s="39"/>
      <c r="I66" s="39"/>
      <c r="J66" s="39"/>
      <c r="K66" s="39"/>
      <c r="L66" s="39"/>
      <c r="M66" s="39"/>
      <c r="N66" s="39"/>
      <c r="O66" s="39"/>
      <c r="P66" s="39"/>
      <c r="Q66" s="85"/>
      <c r="R66" s="86"/>
      <c r="AD66" s="85"/>
      <c r="AE66" s="86"/>
      <c r="AG66" s="85"/>
    </row>
  </sheetData>
  <autoFilter ref="A9:AH32" xr:uid="{00000000-0009-0000-0000-000001000000}"/>
  <mergeCells count="48">
    <mergeCell ref="A1:B3"/>
    <mergeCell ref="C1:AF1"/>
    <mergeCell ref="AG1:AG3"/>
    <mergeCell ref="C2:AF2"/>
    <mergeCell ref="C3:M3"/>
    <mergeCell ref="N3:AF3"/>
    <mergeCell ref="A30:E30"/>
    <mergeCell ref="F31:H31"/>
    <mergeCell ref="I31:K31"/>
    <mergeCell ref="A4:C4"/>
    <mergeCell ref="D4:AG4"/>
    <mergeCell ref="A5:C5"/>
    <mergeCell ref="D5:AG5"/>
    <mergeCell ref="A6:C6"/>
    <mergeCell ref="D6:AG6"/>
    <mergeCell ref="A7:C7"/>
    <mergeCell ref="D7:AG7"/>
    <mergeCell ref="A8:A9"/>
    <mergeCell ref="B8:B9"/>
    <mergeCell ref="C8:C9"/>
    <mergeCell ref="D8:D9"/>
    <mergeCell ref="E8:E9"/>
    <mergeCell ref="F8:Q8"/>
    <mergeCell ref="S8:AE8"/>
    <mergeCell ref="L31:N31"/>
    <mergeCell ref="O31:Q31"/>
    <mergeCell ref="Y32:AA32"/>
    <mergeCell ref="AB32:AD32"/>
    <mergeCell ref="F32:H32"/>
    <mergeCell ref="I32:K32"/>
    <mergeCell ref="L32:N32"/>
    <mergeCell ref="O32:Q32"/>
    <mergeCell ref="S32:U32"/>
    <mergeCell ref="V32:X32"/>
    <mergeCell ref="S31:U31"/>
    <mergeCell ref="V31:X31"/>
    <mergeCell ref="Y31:AA31"/>
    <mergeCell ref="AB31:AD31"/>
    <mergeCell ref="A41:AG41"/>
    <mergeCell ref="A37:AG37"/>
    <mergeCell ref="A38:AG38"/>
    <mergeCell ref="A39:AG39"/>
    <mergeCell ref="A40:AG40"/>
    <mergeCell ref="A42:AG42"/>
    <mergeCell ref="A43:AG43"/>
    <mergeCell ref="A44:AG44"/>
    <mergeCell ref="A45:AG45"/>
    <mergeCell ref="A46:AG46"/>
  </mergeCells>
  <pageMargins left="0.25" right="0.25" top="0.75" bottom="0.75" header="0.3" footer="0.3"/>
  <pageSetup scale="39" orientation="landscape" r:id="rId1"/>
  <headerFooter>
    <oddFooter>&amp;CPROGRAMA GENERAL DE MSM - OCIN 2017&amp;RPág.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PAA OCI</vt:lpstr>
      <vt:lpstr>PROGRAMA DE ASEGURAMIENTO</vt:lpstr>
      <vt:lpstr>'PAA OCI'!Área_de_impresión</vt:lpstr>
      <vt:lpstr>'PROGRAMA DE ASEGURAMIENTO'!Área_de_impresión</vt:lpstr>
      <vt:lpstr>'PAA OCI'!Títulos_a_imprimir</vt:lpstr>
      <vt:lpstr>'PROGRAMA DE ASEGURAMIENTO'!Títulos_a_imprimir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Alejo Marin</dc:creator>
  <cp:keywords/>
  <dc:description/>
  <cp:lastModifiedBy>HECTOR LEONARDO LOPEZ AVILA</cp:lastModifiedBy>
  <cp:revision/>
  <dcterms:created xsi:type="dcterms:W3CDTF">2022-01-04T19:20:55Z</dcterms:created>
  <dcterms:modified xsi:type="dcterms:W3CDTF">2022-01-12T22:46:51Z</dcterms:modified>
  <cp:category/>
  <cp:contentStatus/>
</cp:coreProperties>
</file>